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1115" windowHeight="9600" tabRatio="804" activeTab="0"/>
  </bookViews>
  <sheets>
    <sheet name="функц" sheetId="1" r:id="rId1"/>
    <sheet name="ведомств" sheetId="2" r:id="rId2"/>
    <sheet name="прил 6" sheetId="3" r:id="rId3"/>
  </sheets>
  <definedNames>
    <definedName name="_xlnm._FilterDatabase" localSheetId="1" hidden="1">'ведомств'!$A$8:$I$592</definedName>
    <definedName name="_xlnm._FilterDatabase" localSheetId="0" hidden="1">'функц'!$A$9:$G$289</definedName>
    <definedName name="_xlnm.Print_Titles" localSheetId="1">'ведомств'!$3:$8</definedName>
    <definedName name="_xlnm.Print_Area" localSheetId="1">'ведомств'!$A$1:$G$592</definedName>
    <definedName name="_xlnm.Print_Area" localSheetId="2">'прил 6'!$A$1:$D$60</definedName>
    <definedName name="_xlnm.Print_Area" localSheetId="0">'функц'!$A$1:$G$289</definedName>
  </definedNames>
  <calcPr fullCalcOnLoad="1"/>
</workbook>
</file>

<file path=xl/sharedStrings.xml><?xml version="1.0" encoding="utf-8"?>
<sst xmlns="http://schemas.openxmlformats.org/spreadsheetml/2006/main" count="4006" uniqueCount="879">
  <si>
    <t>Организация и осуществление деятельности по опеке и попечительству</t>
  </si>
  <si>
    <t>Наименование</t>
  </si>
  <si>
    <t>Целевая
статья</t>
  </si>
  <si>
    <t>Группа вида расходов</t>
  </si>
  <si>
    <t>Раздел</t>
  </si>
  <si>
    <t>Подраздел</t>
  </si>
  <si>
    <t>01</t>
  </si>
  <si>
    <t>Председатель представительного органа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</si>
  <si>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</si>
  <si>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Комплектование, учет, использование и хранение архивных документов, отнесенных к государственной собственности Челябинской области (Закупка товаров, работ и услуг для обеспечения государственных (муниципальных) нужд)</t>
  </si>
  <si>
    <t>Финансовое обеспечение выполнения функций контрольно-счетными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</si>
  <si>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муниципального образования и его заместители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</si>
  <si>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Повышение уровня и качества жизни населения Кунашакского муниципального района</t>
  </si>
  <si>
    <t>Повышение эффективности системы управления муниципальным образованием</t>
  </si>
  <si>
    <t>79 0 00 10000</t>
  </si>
  <si>
    <t>10</t>
  </si>
  <si>
    <t>11</t>
  </si>
  <si>
    <t>12</t>
  </si>
  <si>
    <t>13</t>
  </si>
  <si>
    <t>14</t>
  </si>
  <si>
    <t>28 0 00 00000</t>
  </si>
  <si>
    <t>800</t>
  </si>
  <si>
    <t>Иные бюджетные ассигнования</t>
  </si>
  <si>
    <t>300</t>
  </si>
  <si>
    <t>Социальное обеспечение и иные выплаты населению</t>
  </si>
  <si>
    <t>Межбюджетные трансферты</t>
  </si>
  <si>
    <t>100</t>
  </si>
  <si>
    <t xml:space="preserve">Закупка товаров, работ и услуг для обеспечения
государственных (муниципальных) нужд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</si>
  <si>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</si>
  <si>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600</t>
  </si>
  <si>
    <t>200</t>
  </si>
  <si>
    <t>Закупка товаров, работ и услуг для государственных (муниципальных) нужд</t>
  </si>
  <si>
    <t>Председатель представительного органа муниципального образования</t>
  </si>
  <si>
    <t>Сельское хозяйство и рыболовство</t>
  </si>
  <si>
    <t>Ежемесячная денежная выплата в соответствии с Законом Челябинской области "О мерах социальной поддержки ветеранов в Челябинской области"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</si>
  <si>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</si>
  <si>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</si>
  <si>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Обеспечение исполнения муниципальных функций в рамках полномочий муниципального образования</t>
  </si>
  <si>
    <t>Повышение эффективности и результативности деятельности муниципальных служащих</t>
  </si>
  <si>
    <t>Обеспечение безопасности жизнидеятельности граждан</t>
  </si>
  <si>
    <t>Повышение эффективности мер по социальной защите и поддержке населения</t>
  </si>
  <si>
    <t>Обеспечение благоприятных условий для развития малого и среднего предпринимательства, повышение его роли в социально-экономическом развитии района, стимулирование экономической активности субъектов малого и среднего предпринимательства в Кунашакском муниципальном районе</t>
  </si>
  <si>
    <t>Обеспечение качественного и доступного здравоохранения</t>
  </si>
  <si>
    <t>Укрепление здоровья и физического воспитания детей и взрослого населения Кунашакского района</t>
  </si>
  <si>
    <t>Обеспечение творческого и культурного развития личности, участия населения в культурной жизни Кунашакского муниципального района</t>
  </si>
  <si>
    <t>Развитие образования</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</si>
  <si>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</si>
  <si>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</si>
  <si>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Государственная программа Челябинской области «Поддержка и развитие дошкольного образования в Челябинской области» на 2015–2025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</si>
  <si>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</si>
  <si>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</si>
  <si>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Управление образования администрации Кунашакского муниципального района</t>
  </si>
  <si>
    <t>Резервные фонды</t>
  </si>
  <si>
    <t>Резервные фонды местных администраций</t>
  </si>
  <si>
    <t>Другие общегосударственные вопросы</t>
  </si>
  <si>
    <t>(тыс. рублей)</t>
  </si>
  <si>
    <t>400</t>
  </si>
  <si>
    <t>Капитальные вложения в объекты недвижимого имущества государственной (муниципальной) собственности</t>
  </si>
  <si>
    <t>0503</t>
  </si>
  <si>
    <t>Молодежная политика и оздоровление детей</t>
  </si>
  <si>
    <t>99 0 04 22500</t>
  </si>
  <si>
    <t>99 0 02 00000</t>
  </si>
  <si>
    <t>99 0 99 00000</t>
  </si>
  <si>
    <t>99 0 99 45201</t>
  </si>
  <si>
    <t>99 0 10 00000</t>
  </si>
  <si>
    <t>Финансовое обеспечение муниципального задания на оказание муниципальных услуг (выполнение работ)</t>
  </si>
  <si>
    <r>
      <t>Социальное обеспечение населения</t>
    </r>
    <r>
      <rPr>
        <sz val="8"/>
        <rFont val="Arial"/>
        <family val="2"/>
      </rPr>
      <t>, в том числе:</t>
    </r>
  </si>
  <si>
    <t>1003</t>
  </si>
  <si>
    <t>Оказание других видов социальной помощи</t>
  </si>
  <si>
    <t>770</t>
  </si>
  <si>
    <r>
      <t>Обеспечение деятельности финансовых, налоговых и таможенных органов и органов финансового (финансово-бюджетного) надзора</t>
    </r>
    <r>
      <rPr>
        <sz val="8"/>
        <rFont val="Arial"/>
        <family val="2"/>
      </rPr>
      <t>, в том числе:</t>
    </r>
  </si>
  <si>
    <t>0106</t>
  </si>
  <si>
    <t>Руководитель контрольно-счетной палаты муниципального образования и его заместители</t>
  </si>
  <si>
    <t>0405</t>
  </si>
  <si>
    <t>0702</t>
  </si>
  <si>
    <t>Обеспечение деятельности подведомственных учреждений</t>
  </si>
  <si>
    <r>
      <t>Культура</t>
    </r>
    <r>
      <rPr>
        <sz val="8"/>
        <rFont val="Arial"/>
        <family val="2"/>
      </rPr>
      <t>, в том числе:</t>
    </r>
  </si>
  <si>
    <t>0801</t>
  </si>
  <si>
    <t>Осуществление мер социальной поддержки граждан, работающих и проживающих в сельских населенных пунктах и рабочих поселках Челябинской области (Социальное обеспечение и иные выплаты населению)</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</si>
  <si>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 (Социальное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</si>
  <si>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  (Социальное обеспечение и иные выплаты населению)</t>
  </si>
  <si>
    <t>Оказание других видов социальной помощи (Социальное обеспечение и иные выплаты населению)</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</si>
  <si>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 (Социальное обеспечение и иные выплаты населению)</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</si>
  <si>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 (Социальное обеспечение и иные выплаты населению)</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</si>
  <si>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(Социальное обеспечение и иные выплаты населению)</t>
  </si>
  <si>
    <t>Организация и осуществление деятельности по опеке и попечительству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</si>
  <si>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органов управления социальной защиты населения муниципальных образований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</si>
  <si>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государственных полномочий по расчету и предоставлению дотаций сельским поселениям за счет средств областного бюджета (Межбюджетные трансферты)</t>
  </si>
  <si>
    <t>Выравнивание бюджетной обеспеченности поселений (Межбюджетные трансферты)</t>
  </si>
  <si>
    <t>ВСЕГО</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</si>
  <si>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</si>
  <si>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 xml:space="preserve">Организация работы органов управления социальной защиты населения муниципальных образований </t>
  </si>
  <si>
    <t>Комплектование, учет, использование и хранение архивных документов, отнесенных к государственной собственности Челябинской области</t>
  </si>
  <si>
    <t>Расходы общегосударственного характера</t>
  </si>
  <si>
    <t>99 0 00 00000</t>
  </si>
  <si>
    <t>99 0 04 00000</t>
  </si>
  <si>
    <t>99 0 04 20400</t>
  </si>
  <si>
    <t>99 0 04 20401</t>
  </si>
  <si>
    <t>99 0 89 00000</t>
  </si>
  <si>
    <t>Финансовое обеспечение выполнения функций государственными органами</t>
  </si>
  <si>
    <t>99 0 89 20401</t>
  </si>
  <si>
    <t>99 0 04 21100</t>
  </si>
  <si>
    <t>Реализация иных государственных функций в области социальной политики</t>
  </si>
  <si>
    <t>99 0 06 00000</t>
  </si>
  <si>
    <t>99 0 06 50587</t>
  </si>
  <si>
    <t>99 0 04 20300</t>
  </si>
  <si>
    <t>99 0 04 07005</t>
  </si>
  <si>
    <t>99 0 04 09203</t>
  </si>
  <si>
    <t>99 0 06 49101</t>
  </si>
  <si>
    <t>99 0 04 20402</t>
  </si>
  <si>
    <t>Финансовое обеспечение выполнения функций контрольно-счетными органами</t>
  </si>
  <si>
    <t>Пособие на ребенка в соответствии с Законом Челябинской области «О пособии на ребенка»</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</si>
  <si>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</si>
  <si>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</si>
  <si>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</si>
  <si>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</si>
  <si>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</si>
  <si>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Целевые программы муниципальных образований</t>
  </si>
  <si>
    <t>Предоставление субсидий бюджетным, автономным учреждениям и иным некоммерческим организациям</t>
  </si>
  <si>
    <t>772</t>
  </si>
  <si>
    <r>
      <t>Другие общегосударственные вопросы</t>
    </r>
    <r>
      <rPr>
        <sz val="8"/>
        <rFont val="Arial"/>
        <family val="2"/>
      </rPr>
      <t>, в том числе:</t>
    </r>
  </si>
  <si>
    <t>Социальное обеспечение населения</t>
  </si>
  <si>
    <t>761</t>
  </si>
  <si>
    <r>
      <t>Дошкольное образование</t>
    </r>
    <r>
      <rPr>
        <sz val="8"/>
        <rFont val="Arial"/>
        <family val="2"/>
      </rPr>
      <t>, в том числе:</t>
    </r>
  </si>
  <si>
    <t>0701</t>
  </si>
  <si>
    <r>
      <t>Общее образование</t>
    </r>
    <r>
      <rPr>
        <sz val="8"/>
        <rFont val="Arial"/>
        <family val="2"/>
      </rPr>
      <t>, в том числе:</t>
    </r>
  </si>
  <si>
    <r>
      <t>Молодежная политика и оздоровление детей</t>
    </r>
    <r>
      <rPr>
        <sz val="8"/>
        <rFont val="Arial"/>
        <family val="2"/>
      </rPr>
      <t>, в том числе:</t>
    </r>
  </si>
  <si>
    <t>0707</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</si>
  <si>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t>
  </si>
  <si>
    <t>Ежемесячная денежная выплата в соответствии с Законом Челябинской области "О звании "Ветеран труда Челябинской области"</t>
  </si>
  <si>
    <t>Осуществление государственных полномочий по расчету и предоставлению дотаций сельским поселениям за счет средств областного бюджета</t>
  </si>
  <si>
    <r>
      <t>Другие вопросы в области образования</t>
    </r>
    <r>
      <rPr>
        <sz val="8"/>
        <rFont val="Arial"/>
        <family val="2"/>
      </rPr>
      <t>, в том числе</t>
    </r>
  </si>
  <si>
    <t>0709</t>
  </si>
  <si>
    <t>Охрана семьи и детства</t>
  </si>
  <si>
    <t>1004</t>
  </si>
  <si>
    <t>Реализация переданных государственных полномочий по социальному обслуживанию граждан</t>
  </si>
  <si>
    <t>Предоставление гражданам субсидий на оплату жилого помещения и коммунальных услуг</t>
  </si>
  <si>
    <t>0409</t>
  </si>
  <si>
    <t>0505</t>
  </si>
  <si>
    <t>Дорожное хозяйство</t>
  </si>
  <si>
    <t>Другие вопросы в области жилищно-коммунального хозяйства</t>
  </si>
  <si>
    <t>760</t>
  </si>
  <si>
    <t>Управление по жилищно-коммунальному хозяйству, строительству и энергообеспечению администрации Кунашакского муниципального района</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</si>
  <si>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</si>
  <si>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Организация работы комиссий по делам несовершеннолетних и защите их прав</t>
  </si>
  <si>
    <t>Непрограммные направления деятельности</t>
  </si>
  <si>
    <t>Реализация полномочий Российской Федерации на оплату жилищно-коммунальных услуг отдельным категориям граждан</t>
  </si>
  <si>
    <t>Обеспечение населения Кунашакского муниципального района комфортными условиями проживания</t>
  </si>
  <si>
    <t xml:space="preserve"> Глава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</si>
  <si>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</si>
  <si>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(Иные бюджетные ассигнования)</t>
  </si>
  <si>
    <t xml:space="preserve">01 </t>
  </si>
  <si>
    <t>04 0 00 00000</t>
  </si>
  <si>
    <t>03 0 00 00000</t>
  </si>
  <si>
    <t>Дотации местным бюджетам</t>
  </si>
  <si>
    <t>99 0 12 00000</t>
  </si>
  <si>
    <t>99 0 12 71130</t>
  </si>
  <si>
    <t>Выравнивание бюджетной обеспеченности поселений</t>
  </si>
  <si>
    <t>10 0 00 00000</t>
  </si>
  <si>
    <t>12 0 00 00000</t>
  </si>
  <si>
    <t>12 1 00 00000</t>
  </si>
  <si>
    <t>768</t>
  </si>
  <si>
    <t>Доплаты к пенсиям государственных служащих субъектов Российской Федерации  и муниципальных служащих</t>
  </si>
  <si>
    <t>Социальное обслуживание населения</t>
  </si>
  <si>
    <t>1002</t>
  </si>
  <si>
    <r>
      <t>Другие вопросы в области социальной политики</t>
    </r>
    <r>
      <rPr>
        <sz val="8"/>
        <rFont val="Arial"/>
        <family val="2"/>
      </rPr>
      <t>, в том числе:</t>
    </r>
  </si>
  <si>
    <t>1006</t>
  </si>
  <si>
    <t>Финансовое управление администрации Кунашакского муниципального района</t>
  </si>
  <si>
    <t>763</t>
  </si>
  <si>
    <t>1101</t>
  </si>
  <si>
    <t>Итого</t>
  </si>
  <si>
    <t>0900</t>
  </si>
  <si>
    <t>Обеспечение устойчивых темпов экономического развития</t>
  </si>
  <si>
    <t>79 0 00 20000</t>
  </si>
  <si>
    <t>Развитие человеческого капитала</t>
  </si>
  <si>
    <t>79 0 00 30000</t>
  </si>
  <si>
    <t>Обеспечение безопасности жизнедеятельности граждан</t>
  </si>
  <si>
    <t>Выполнение других обязательств муниципальных образований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</si>
  <si>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</si>
  <si>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</si>
  <si>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(Иные бюджетные ассигнования)</t>
  </si>
  <si>
    <t>Реализация переданных государственных полномочий в области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</si>
  <si>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населения Кунашакского муниципального района комфортными усорвиями проживания</t>
  </si>
  <si>
    <t>Подпрограмма "Комплекснок развитие систем коммунальной инфраструктуры" (Закупка товаров, работ и услуг для обеспечения государственных (муниципальных) нужд)</t>
  </si>
  <si>
    <t>Модернизация системы коммунальной инфраструктуры</t>
  </si>
  <si>
    <t>79 0 00 38000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</si>
  <si>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</si>
  <si>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</si>
  <si>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</si>
  <si>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1400</t>
  </si>
  <si>
    <t>1401</t>
  </si>
  <si>
    <t>0113</t>
  </si>
  <si>
    <t>0804</t>
  </si>
  <si>
    <t>0909</t>
  </si>
  <si>
    <t xml:space="preserve">Межбюджетные трансферты бюджетам субъектов Российской Федерации и муниципальных образований общего характера </t>
  </si>
  <si>
    <t>Дотации на выравнивание бюджетной обеспеченности субъектов Российской Федерации и муниципальных образований</t>
  </si>
  <si>
    <t xml:space="preserve">Физическая культура </t>
  </si>
  <si>
    <t>1102</t>
  </si>
  <si>
    <t>0309</t>
  </si>
  <si>
    <t>Защита населения и территории от чрезвычайных ситуаций природного и техногенного характера, гражданская оборона</t>
  </si>
  <si>
    <t>02</t>
  </si>
  <si>
    <t>03</t>
  </si>
  <si>
    <t>04</t>
  </si>
  <si>
    <t>05</t>
  </si>
  <si>
    <t>06</t>
  </si>
  <si>
    <t>07</t>
  </si>
  <si>
    <t>08</t>
  </si>
  <si>
    <t>09</t>
  </si>
  <si>
    <t>Массовый спорт</t>
  </si>
  <si>
    <t>Управление имущественных и земельных отношений администрации Кунашакского муниципального района</t>
  </si>
  <si>
    <t>Органы юстиции</t>
  </si>
  <si>
    <t>0304</t>
  </si>
  <si>
    <t>0203</t>
  </si>
  <si>
    <t>Мобилизационная и вневойсковая подготовка</t>
  </si>
  <si>
    <t>Благоустройство</t>
  </si>
  <si>
    <t>Уплата налога на имущество организаций и земельного налога</t>
  </si>
  <si>
    <t>Выполнение других обязательств муниципальных образований</t>
  </si>
  <si>
    <t>Общеэкономические вопросы</t>
  </si>
  <si>
    <t>0401</t>
  </si>
  <si>
    <t>Реализация переданных государственных полномочий в области охраны труда</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</si>
  <si>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</si>
  <si>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1202</t>
  </si>
  <si>
    <t>Информационное освещение деятельности органов государственной власти Челябинской области и поддержка средств массовой информации</t>
  </si>
  <si>
    <t>Периодическая печать и издательства</t>
  </si>
  <si>
    <t>Повышение эффективности мер по социальной защите в поддержке  населения</t>
  </si>
  <si>
    <t>Ежемесячная денежная выплата в соответствии с Законом Челябинской области "О мерах социальной поддержки ветеранов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</si>
  <si>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</si>
  <si>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звании "Ветеран труда Челябинской области" (Социальное обеспечение и иные выплаты населению)</t>
  </si>
  <si>
    <t>Предоставление гражданам субсидий на оплату жилого помещения и коммунальных услуг (Социальное обеспечение и иные выплаты населению)</t>
  </si>
  <si>
    <t>Реализация полномочий Российской Федерации на оплату жилищно-коммунальных услуг отдельным категориям граждан (Социальное обеспечение и иные выплаты населению)</t>
  </si>
  <si>
    <t>Наименование показателя</t>
  </si>
  <si>
    <t>КБК</t>
  </si>
  <si>
    <t>КФСР</t>
  </si>
  <si>
    <t>КЦСР</t>
  </si>
  <si>
    <t>КВР</t>
  </si>
  <si>
    <t>КВСР</t>
  </si>
  <si>
    <t>1</t>
  </si>
  <si>
    <t>2</t>
  </si>
  <si>
    <t>3</t>
  </si>
  <si>
    <t>4</t>
  </si>
  <si>
    <t>5</t>
  </si>
  <si>
    <t/>
  </si>
  <si>
    <t>771</t>
  </si>
  <si>
    <t>79 0 00 00000</t>
  </si>
  <si>
    <t>79 0 00 32000</t>
  </si>
  <si>
    <t>79 0 00 32040</t>
  </si>
  <si>
    <t>79 0 00 35000</t>
  </si>
  <si>
    <t>79 0 00 35010</t>
  </si>
  <si>
    <t>79 1 00 35010</t>
  </si>
  <si>
    <t>79 3 00 35010</t>
  </si>
  <si>
    <t>79 0 00 38020</t>
  </si>
  <si>
    <t>79 0 00 11010</t>
  </si>
  <si>
    <t>79 0 00 11000</t>
  </si>
  <si>
    <t>79 0 00 12000</t>
  </si>
  <si>
    <t>79 0 00 32010</t>
  </si>
  <si>
    <t>79 0 00 32020</t>
  </si>
  <si>
    <t>79 0 00 32050</t>
  </si>
  <si>
    <t>79 0 00 32060</t>
  </si>
  <si>
    <t>79 0 00 34000</t>
  </si>
  <si>
    <t>79 0 00 21000</t>
  </si>
  <si>
    <t>79 0 00 33000</t>
  </si>
  <si>
    <t>79 0 00 33010</t>
  </si>
  <si>
    <t>79 0 00 11030</t>
  </si>
  <si>
    <t>79 0 00 12020</t>
  </si>
  <si>
    <t>79 0 00 12010</t>
  </si>
  <si>
    <t>79 0 00 21020</t>
  </si>
  <si>
    <t>79 0 00 11020</t>
  </si>
  <si>
    <t>79 0 00 31000</t>
  </si>
  <si>
    <t>79 0 00 31010</t>
  </si>
  <si>
    <t>79 0 00 36000</t>
  </si>
  <si>
    <t>79 0 00 36010</t>
  </si>
  <si>
    <t>79 0 00 37000</t>
  </si>
  <si>
    <t>79 0 00 37010</t>
  </si>
  <si>
    <t>79 0 00 37020</t>
  </si>
  <si>
    <r>
      <t>Функционирование законодательных (представительных) органов государственной власти и представительных органов муниципальных образований</t>
    </r>
    <r>
      <rPr>
        <sz val="8"/>
        <rFont val="Arial"/>
        <family val="2"/>
      </rPr>
      <t>, в том числе:</t>
    </r>
  </si>
  <si>
    <t>0103</t>
  </si>
  <si>
    <t>Центральный аппарат</t>
  </si>
  <si>
    <t>000</t>
  </si>
  <si>
    <t>500</t>
  </si>
  <si>
    <t>762</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</si>
  <si>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</si>
  <si>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</si>
  <si>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</si>
  <si>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0104</t>
  </si>
  <si>
    <t>0111</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</si>
  <si>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t>
  </si>
  <si>
    <t>0703</t>
  </si>
  <si>
    <t>Дополнительное образование детей</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</si>
  <si>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(Капитальные вложения в объекты недвижимого имущества)</t>
  </si>
  <si>
    <t>Пособие на ребенка в соответствии с Законом Челябинской области «О пособии на ребенка» (Социальное обеспечение и иные выплаты населению)</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</si>
  <si>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 (Социальное обеспечение и иные выплаты населению)</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</si>
  <si>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 (Социальное обеспечение и иные выплаты населению)</t>
  </si>
  <si>
    <t>99 0 07 06010</t>
  </si>
  <si>
    <t xml:space="preserve">Государственная программа Челябинской области "Управление государственными финансами и государственным долгом Челябинской области" </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</si>
  <si>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</si>
  <si>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r>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r>
    <r>
      <rPr>
        <sz val="8"/>
        <rFont val="Arial"/>
        <family val="2"/>
      </rPr>
      <t>в том числе:</t>
    </r>
  </si>
  <si>
    <t xml:space="preserve">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t>
  </si>
  <si>
    <t>79 0 00 34010</t>
  </si>
  <si>
    <t>Подпрограмма "Комплексное развитие систем коммунальной инфраструктуры"</t>
  </si>
  <si>
    <t>Судебная система</t>
  </si>
  <si>
    <t>0105</t>
  </si>
  <si>
    <t xml:space="preserve">99 0 02 51200
</t>
  </si>
  <si>
    <t xml:space="preserve">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</si>
  <si>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 xml:space="preserve">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</si>
  <si>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 xml:space="preserve">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</si>
  <si>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Межбюджетные трансферты, передаваемые бюджетам поселений на осуществление части полномочий по решению вопросо местного значения в соответствии с заключенными соглашениями</t>
  </si>
  <si>
    <t>766</t>
  </si>
  <si>
    <t xml:space="preserve">Подпрограмма «Дети Южного Урала» </t>
  </si>
  <si>
    <t>28 1 00 00000</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</si>
  <si>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(Закупка товаров, работ и услуг для обеспечения государственных (муниципальных) нужд)</t>
  </si>
  <si>
    <t>20 0 00 00000</t>
  </si>
  <si>
    <t>21 0 00 00000</t>
  </si>
  <si>
    <t>28 2 00 00000</t>
  </si>
  <si>
    <t xml:space="preserve">Подпрограмма "Дети Южного Урала"
</t>
  </si>
  <si>
    <t xml:space="preserve">Подпрограмма "Повышение качества жизни граждан пожилого возраста и иных категорий граждан"
</t>
  </si>
  <si>
    <t>28 4 00 00000</t>
  </si>
  <si>
    <t>Подпрограмма "Функционирование системы социального обслуживания и социальной поддержки отдельных категорий граждан</t>
  </si>
  <si>
    <t xml:space="preserve">Капитальные вложения в объекты недвижимого имущества государственной (муниципальной) собственности
</t>
  </si>
  <si>
    <t>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</si>
  <si>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</si>
  <si>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Резервные фонды местных администраций (Иные бюджетные ассигнования)</t>
  </si>
  <si>
    <t>Финансовое обеспечение выполнения функций контрольно-счетными органами (Закупка товаров, работ и услуг для обеспечения государственных (муниципальных) нужд)</t>
  </si>
  <si>
    <t>99 0 07 00000</t>
  </si>
  <si>
    <t>Межбюджетные трансферты бюджетам субъектов Российской Федерации и муниципальных образований общего характера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</si>
  <si>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(Иные бюджетные ассигнования)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</si>
  <si>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</si>
  <si>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(Закупка товаров, работ и услуг для обеспечения государственных (муниципальных) нужд)</t>
  </si>
  <si>
    <t xml:space="preserve">Наименование </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</si>
  <si>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</si>
  <si>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</si>
  <si>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</si>
  <si>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</si>
  <si>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</si>
  <si>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НАЦИОНАЛЬНАЯ БЕЗОПАСНОСТЬ И ПРАВООХРАНИТЕЛЬНАЯ ДЕЯТЕЛЬНОСТЬ</t>
  </si>
  <si>
    <t>НАЦИОНАЛЬНАЯ ЭКОНОМИКА</t>
  </si>
  <si>
    <t>Дорожное хозяйство (дорожные фонды)</t>
  </si>
  <si>
    <t>ЖИЛИЩНО-КОММУНАЛЬНОЕ ХОЗЯЙСТВО</t>
  </si>
  <si>
    <t>ОБРАЗОВАНИЕ</t>
  </si>
  <si>
    <t>Дошкольное образование</t>
  </si>
  <si>
    <t>Общее образование</t>
  </si>
  <si>
    <t>Другие вопросы в области образования</t>
  </si>
  <si>
    <t xml:space="preserve">КУЛЬТУРА И КИНЕМАТОГРАФИЯ </t>
  </si>
  <si>
    <t>Культура</t>
  </si>
  <si>
    <t>Другие вопросы в области культуры, кинематографии</t>
  </si>
  <si>
    <t>ЗДРАВООХРАНЕНИЕ</t>
  </si>
  <si>
    <t>Другие вопросы в области здравоохранения</t>
  </si>
  <si>
    <t>СОЦИАЛЬНАЯ ПОЛИТИКА</t>
  </si>
  <si>
    <t>Другие вопросы в области социальной политики</t>
  </si>
  <si>
    <t>ФИЗИЧЕСКАЯ КУЛЬТУРА И СПОРТ</t>
  </si>
  <si>
    <t>СРЕДСТВА МАССОВОЙ ИНФОРМАЦИИ</t>
  </si>
  <si>
    <t>МЕЖБЮДЖЕТНЫЕ ТРАНСФЕРТЫ БЮДЖЕТАМ СУБЪЕКТОВ РФ И МУНИЦИПАЛЬНЫХ ОБРАЗОВАНИЙ ОБЩЕГО ХАРАКТЕРА</t>
  </si>
  <si>
    <t>0100</t>
  </si>
  <si>
    <t>0200</t>
  </si>
  <si>
    <t>0300</t>
  </si>
  <si>
    <t>0400</t>
  </si>
  <si>
    <t>0500</t>
  </si>
  <si>
    <t>0700</t>
  </si>
  <si>
    <t>0800</t>
  </si>
  <si>
    <t>14 0 00 00000</t>
  </si>
  <si>
    <t>0502</t>
  </si>
  <si>
    <t>Коммунальное хозяйство</t>
  </si>
  <si>
    <t>Компенсация расходов на уплату взноса на капитальный ремонт общего имущества в сногоквартирном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</si>
  <si>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79 2 00 37020</t>
  </si>
  <si>
    <t>Подпрограмма "Развитие дополнительного образования МКУДО ДШИ с.Халитово, МКУДО с.Кунашак"</t>
  </si>
  <si>
    <t>Подпрограмма "Развитие дополнительного образования МКУДО ДШИ с.Халитово, МКУДО с.Кунашак"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</si>
  <si>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дополнительного образования МКУДО ДШИ с.Халитово, МКУДО с.Кунашак" (Иные бюджетные ассигнования)</t>
  </si>
  <si>
    <t>Подпрограмма "Развитие дополнительного образования МКУДО ДШИ с.Халитово, МКУДО с.Кунашак" (Закупка товаров, работ и услуг для обеспечения государственных (муниципальных) нужд)</t>
  </si>
  <si>
    <t>79 1 00 37020</t>
  </si>
  <si>
    <t>79 3 00 37020</t>
  </si>
  <si>
    <t>79 4 00 37020</t>
  </si>
  <si>
    <t>79 5 00 37020</t>
  </si>
  <si>
    <t>Подпрограмма "Проведение культурно-массовых мероприятий в соответствии с Календарным планом Управления культуры, спорта, молодежной политики и информации администрации Кунашакского муниципального района" (Закупка товаров, работ и услуг для обеспечения государственных (муниципальных) нужд)</t>
  </si>
  <si>
    <t>79 1 00 31010</t>
  </si>
  <si>
    <t>79 2 00 31010</t>
  </si>
  <si>
    <t>79 3 00 31010</t>
  </si>
  <si>
    <t>79 5 00 31010</t>
  </si>
  <si>
    <t>79 6 00 31010</t>
  </si>
  <si>
    <t>79 Б 00 31010</t>
  </si>
  <si>
    <t>79 А 00 31010</t>
  </si>
  <si>
    <t>Подпрограмма "Газификация в Кунашакском муниципальном районе" (Закупка товаров, работ и услуг для обеспечения государственных (муниципальных) нужд)</t>
  </si>
  <si>
    <t>Реализация приоритетного проекта "Формирование комфортной городской среды"</t>
  </si>
  <si>
    <t>45 0 00 00000</t>
  </si>
  <si>
    <t>45 0 01 00000</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</si>
  <si>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(Закупка товаров, работ и услуг для обеспечения государственных (муниципальных) нужд)</t>
  </si>
  <si>
    <t xml:space="preserve">Контрольное управление администрации Кунашакского муниципального района </t>
  </si>
  <si>
    <t xml:space="preserve">Контрольно-ревизионная комиссия Кунашакского муниципального района </t>
  </si>
  <si>
    <t>Администрация Кунашакского муниципального района</t>
  </si>
  <si>
    <t>Собрание депутатов Кунашакского муниципального района</t>
  </si>
  <si>
    <t>Управление социальной защиты населения администрации Кунашакского муниципального района</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</si>
  <si>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</si>
  <si>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</si>
  <si>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99 0 00 99090</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</si>
  <si>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</si>
  <si>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</si>
  <si>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Российской Федерации на государственную регистрацию актов гражданского состояния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</si>
  <si>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Разработка и внедрение цифровых технологий, направленных на рациональное использование земель сельскохозяйственного назначения</t>
  </si>
  <si>
    <t xml:space="preserve">14 2 00 14060
</t>
  </si>
  <si>
    <t>45 0 F2 55550</t>
  </si>
  <si>
    <t>Реализация программ Формирование комфортной городской среды" (Закупка товаров, работ и услуг для обеспечения государственных (муниципальных) нужд)</t>
  </si>
  <si>
    <t>14 2 00 14050</t>
  </si>
  <si>
    <t>Строительство газопроводов и газовых сетей</t>
  </si>
  <si>
    <t>Строительство газопроводов и газовых сетей (Капитальные вложения в объекты недвижимого имущества государственной (муниципальной) собственности)</t>
  </si>
  <si>
    <t>99 0 00 99120</t>
  </si>
  <si>
    <t>Организация отдыха детей в каникулярное время</t>
  </si>
  <si>
    <t>Организация и проведение мероприятий с детьми и молодежью (Закупка товаров, работ и услуг для государственных (муниципальных) нужд)</t>
  </si>
  <si>
    <t>28 4 00 28000</t>
  </si>
  <si>
    <t>Реализация переданных государственных полномочий по социальному обслуживанию граждан (Предоставление субсидий бюджетным, автономным учреждениям и иным некоммерческим организациям)</t>
  </si>
  <si>
    <t>28 2 00 28300</t>
  </si>
  <si>
    <t>28 2 00 28310</t>
  </si>
  <si>
    <t>28 2 00 28320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</si>
  <si>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</si>
  <si>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28 2 00 28330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</si>
  <si>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</si>
  <si>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</si>
  <si>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28 2 00 28340</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</si>
  <si>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</si>
  <si>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28 2 00 28350</t>
  </si>
  <si>
    <t>28 2 00 28370</t>
  </si>
  <si>
    <t>28 2 00 52200</t>
  </si>
  <si>
    <t>28 2 00 52500</t>
  </si>
  <si>
    <t>28 2 00 28380</t>
  </si>
  <si>
    <t>28 2 00 28390</t>
  </si>
  <si>
    <t>28 2 00 28410</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</si>
  <si>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</si>
  <si>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 (Социальное обеспечение и иные выплаты населению)</t>
  </si>
  <si>
    <t>04 0 00 04050</t>
  </si>
  <si>
    <t>28 1 00 28100</t>
  </si>
  <si>
    <t>28 1 00 28140</t>
  </si>
  <si>
    <t>28 1 00 28220</t>
  </si>
  <si>
    <t>28 1 00 28190</t>
  </si>
  <si>
    <t>28 1 Р1 28180</t>
  </si>
  <si>
    <t>28 1 00 28110</t>
  </si>
  <si>
    <t>28 4 00 28080</t>
  </si>
  <si>
    <t>20 1 00 20045</t>
  </si>
  <si>
    <t>20 2 00 20047</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</si>
  <si>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</si>
  <si>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(Предоставление субсидий бюджетным, автономным учреждениям и иным некоммерческим организациям)</t>
  </si>
  <si>
    <t>12 1 00 12010</t>
  </si>
  <si>
    <t>742</t>
  </si>
  <si>
    <t>Муниципальное учреждение "Управление культуры, молодежной политики и информации администрации Кунашакского муниципального района"</t>
  </si>
  <si>
    <t>743</t>
  </si>
  <si>
    <t>Подпрограмма "Проведение культурно-массовых мероприятий в соответствии с Календарным планом Управления культуры, молодежной политики и информации администрации Кунашакского муниципального района"</t>
  </si>
  <si>
    <t>Физическая культура</t>
  </si>
  <si>
    <t>Организация и проведение мероприятий с детьми и молодежью</t>
  </si>
  <si>
    <t xml:space="preserve">Оплата услуг специалистов по организации физкультурно-оздоровительной и спортивно-массовой работы с лицами с ограниченными возможностями здоровья </t>
  </si>
  <si>
    <r>
      <t>Другие вопросы в области культуры, кинематографии</t>
    </r>
    <r>
      <rPr>
        <i/>
        <sz val="8"/>
        <rFont val="Arial"/>
        <family val="2"/>
      </rPr>
      <t>, в том числе:</t>
    </r>
  </si>
  <si>
    <t>Организация отдыха детей в каникулярное время  (Закупка товаров, работ и услуг для обеспечения государственных (муниципальных) нужд)</t>
  </si>
  <si>
    <t>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</si>
  <si>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</si>
  <si>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79 1 E8 S1010</t>
  </si>
  <si>
    <t>Подпрограмма "Патриотическое воспитание молодых граждан Кунашакского муниципального района" (софинансирование)</t>
  </si>
  <si>
    <t>Подпрограмма "Патриотическое воспитание молодых граждан Кунашакского муниципального района" (софинансирование) (Закупка товаров, работ и услуг для обеспечения государственных (муниципальных) нужд)</t>
  </si>
  <si>
    <t>79 7 00 35010</t>
  </si>
  <si>
    <t>1105</t>
  </si>
  <si>
    <t>Другие вопросы в области физической культуры и спорта</t>
  </si>
  <si>
    <t>Средства массовой информации</t>
  </si>
  <si>
    <t>1200</t>
  </si>
  <si>
    <t>Телевидение и радиовещание</t>
  </si>
  <si>
    <t>1201</t>
  </si>
  <si>
    <t>99 0 10 44400</t>
  </si>
  <si>
    <t>Средства массовой информации (Предоставление субсидий бюджетным, автономным учреждениям и иным некоммерческим организациям)</t>
  </si>
  <si>
    <t>14 2 00 14060</t>
  </si>
  <si>
    <t>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(Закупка товаров, работ и услуг для обеспечения государственных (муниципальных) нужд)</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</si>
  <si>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</si>
  <si>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03 1 00 03300</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</si>
  <si>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</si>
  <si>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(Предоставление субсидий бюджетным, автономным учреждениям и иным некоммерческим организациям)</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</si>
  <si>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 (Предоставление субсидий бюджетным, автономным учреждениям и иным некоммерческим организациям)</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</si>
  <si>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</si>
  <si>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Государственная программа Челябинской области «Дети Южного Урала»</t>
  </si>
  <si>
    <t>Подпрограмма "Организация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t>
  </si>
  <si>
    <t>Государственная программа Челябинской области "Развитие архивного дела в Челябинской области"</t>
  </si>
  <si>
    <t>Государственная программа Челябинской области "Улучшение условий и охраны труда в Челябинской области"</t>
  </si>
  <si>
    <t xml:space="preserve">Государственная программа Челябинской области "Развитие образования в Челябинской области" </t>
  </si>
  <si>
    <t>Государственная программа Челябинской области «Развитие образования в Челябинской области"</t>
  </si>
  <si>
    <t>Прочие мероприятия по благоустройству (содержание свалки)</t>
  </si>
  <si>
    <t>99 0 60 60005</t>
  </si>
  <si>
    <t>Мероприятия в области благоустройства</t>
  </si>
  <si>
    <t>99 0 60 00000</t>
  </si>
  <si>
    <t>Прочие мероприятия по благоустройству (содержание свалки) (Закупка товаров, работ и услуг для обеспечения государственных (муниципальных) нужд)</t>
  </si>
  <si>
    <t>Государственная программа Челябинской области "Развитие образования в Челябинской области"</t>
  </si>
  <si>
    <t>Внедрение целевой модели цифровой образовательной среды в общеобразовательных организациях, расположенных на территории Челябинской области</t>
  </si>
  <si>
    <t>03 5 E4 52100</t>
  </si>
  <si>
    <t>Внедрение целевой модели цифровой образовательной среды в общеобразовательных организациях, расположенных на территории Челябинской области (Закупка товаров, работ и услуг для обеспечения государственных (муниципальных) нужд)</t>
  </si>
  <si>
    <t>79 0 00 13010</t>
  </si>
  <si>
    <t>79 0 00 13000</t>
  </si>
  <si>
    <t>03 1 00 03060</t>
  </si>
  <si>
    <t>46 3 00 51180</t>
  </si>
  <si>
    <t>Осуществление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</si>
  <si>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 (Межбюджетные трансферты)</t>
  </si>
  <si>
    <t>Государственная программа Челябинской области «Обеспечение общественной безопасности в Челябинской области»</t>
  </si>
  <si>
    <t>46 0 00 00000</t>
  </si>
  <si>
    <t>99 0 00 59300</t>
  </si>
  <si>
    <t>Государственная программа Челябинской области «Развитие дорожного хозяйства и транспортной доступности в Челябинской области»</t>
  </si>
  <si>
    <t>06 1 00 06050</t>
  </si>
  <si>
    <t>06 0 00 00000</t>
  </si>
  <si>
    <t>04 1 00 04010</t>
  </si>
  <si>
    <t>03 1 00 03030</t>
  </si>
  <si>
    <t>03 1 00 03120</t>
  </si>
  <si>
    <t>03 1 00 03010</t>
  </si>
  <si>
    <t>21 1 E8 21010</t>
  </si>
  <si>
    <t>21 1 Е8 21010</t>
  </si>
  <si>
    <t>03 1 00 03070</t>
  </si>
  <si>
    <t>03 1 00 03020</t>
  </si>
  <si>
    <t>04 1 00 04050</t>
  </si>
  <si>
    <t>04 1 00 04060</t>
  </si>
  <si>
    <t>Другие вопросы в области охраны окружающей среды</t>
  </si>
  <si>
    <t>0605</t>
  </si>
  <si>
    <t>ОХРАНА ОКРУЖАЮЩЕЙ СРЕДЫ</t>
  </si>
  <si>
    <t>0600</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</si>
  <si>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t>
  </si>
  <si>
    <t>79 5 00 S0047</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</si>
  <si>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 (Закупка товаров, работ и услуг для обеспечения государственных (муниципальных) нужд)</t>
  </si>
  <si>
    <t>79 1 00 32040</t>
  </si>
  <si>
    <t>79 2 00 32040</t>
  </si>
  <si>
    <t>Осуществление переданных полномочий Российской Федерации на государственную регистрацию актов гражданского состояния (Закупка товаров, работ и услуг для обеспечения государственных (муниципальных) нужд)</t>
  </si>
  <si>
    <t>Реализация переданных государственных полномочий в области охраны труда (Закупка товаров, работ и услуг для государственных (муниципальных) нужд)</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</si>
  <si>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t>
  </si>
  <si>
    <t>99 0 07 06150</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</si>
  <si>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 (Межбюджетные трансферты)</t>
  </si>
  <si>
    <t>1403</t>
  </si>
  <si>
    <t>Прочие межбюджетные трансферты общего характера</t>
  </si>
  <si>
    <t>Закупка товаров, работ и услуг для обеспечения
государственных (муниципальных) нужд</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</si>
  <si>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 (Социальное обеспечение и иные выплаты населению)</t>
  </si>
  <si>
    <t>Организация и осуществление деятельности по опеке и попечительству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</si>
  <si>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</si>
  <si>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(Иные бюджетные ассигнования)</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</si>
  <si>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</si>
  <si>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</si>
  <si>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Транспорт</t>
  </si>
  <si>
    <t>0408</t>
  </si>
  <si>
    <t>79 2 00 S1020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</si>
  <si>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t>
  </si>
  <si>
    <t>79 1 00 S4020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</si>
  <si>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 (Закупка товаров, работ и услуг для обеспечения государственных (муниципальных) нужд)</t>
  </si>
  <si>
    <t>79 0 00 22010</t>
  </si>
  <si>
    <t>79 0 00 22000</t>
  </si>
  <si>
    <t>Cоздание условий для стабильного функционирования пассажирского автомобильного транспорта, обеспечения качества и равной доступности услуг общественного транспорта для всех категорий населения</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</si>
  <si>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</si>
  <si>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79 3 00 S004Г</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</si>
  <si>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(Закупка товаров, работ и услуг для обеспечения государственных (муниципальных) нужд)</t>
  </si>
  <si>
    <t>Создание новых мест в общеобразовательных организациях, расположенных на территории Челябинской области (софинансирование с МБ) (Закупка товаров, работ и услуг для обеспечения государственных (муниципальных) нужд)</t>
  </si>
  <si>
    <t>Подпрограмма "Оказание молодым семьям государственной поддержки для улучшения жилищных условий в Кунашакском муниципальном районе"</t>
  </si>
  <si>
    <t>Подпрограмма "Оказание молодым семьям государственной поддержки для улучшения жилищных условий в Кунашакском муниципальном районе" (Социальное обеспечение и иные выплаты населению)</t>
  </si>
  <si>
    <t>Межбюджетные трансферты, передаваемые бюджетам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t>
  </si>
  <si>
    <t>Муниципальное учреждение "Управление по физической культуре и спорту  Администрации Кунашакского муниципального района"</t>
  </si>
  <si>
    <t>6</t>
  </si>
  <si>
    <t>Подрограмма "Развитие дополнительного образования Кунашакского муниципального района"</t>
  </si>
  <si>
    <t xml:space="preserve">Подрограмма "Развитие общего образования Кунашакского муниципального района" </t>
  </si>
  <si>
    <t>Подрограмма "Развитие дошкольного образования Кунашакского муниципального района"</t>
  </si>
  <si>
    <t xml:space="preserve">Подрограмма "Капитальный ремонт образовательных организаций Кунашакского муниципального района" </t>
  </si>
  <si>
    <t xml:space="preserve">Подрограмма "Отдых, оздоровление, занятость детей и молодежи Кунашакского муниципального района" </t>
  </si>
  <si>
    <t>Подрограмма "Профилактика безнадзорности и правонарушений несовершеннолетних"</t>
  </si>
  <si>
    <t>Подрограмма "Прочие мероприятия в области образования "</t>
  </si>
  <si>
    <t>Подрограмма "Развитие дошкольного образования Кунашакского муниципального района"(Расходы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</si>
  <si>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дошкольного образования Кунашакского муниципального района"(Закупка товаров, работ и услуг для обеспечения государственных (муниципальных) нужд)</t>
  </si>
  <si>
    <t>Подрограмма "Развитие дошкольного образования Кунашакского муниципального района"  (Иные бюджетные ассигнования)</t>
  </si>
  <si>
    <t>Подрограмма "Развитие общего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</si>
  <si>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общего образования Кунашакского муниципального района"  (Закупка товаров, работ и услуг для обеспечения государственных (муниципальных) нужд)</t>
  </si>
  <si>
    <t>Подрограмма "Развитие общего образования Кунашакского муниципального района" (Предоставление субсидий бюджетным, автономным учреждениям и иным некоммерческим организациям)</t>
  </si>
  <si>
    <t>Подрограмма "Развитие общего образования Кунашакского муниципального района" (Иные бюджетные ассигнования)</t>
  </si>
  <si>
    <t xml:space="preserve">Подрограмма "Развитие дополнительного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</si>
  <si>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Подрограмма "Развитие дополнительного образования Кунашакского муниципального района" (Закупка товаров, работ и услуг для обеспечения государственных (муниципальных) нужд)</t>
  </si>
  <si>
    <t>Подрограмма "Капитальный ремонт образовательных организаций Кунашакского муниципального района"  (Закупка товаров, работ и услуг для обеспечения государственных (муниципальных) нужд)</t>
  </si>
  <si>
    <t>Подрограмма "Профилактика безнадзорности и правонарушений несовершеннолетних"  (Закупка товаров, работ и услуг для обеспечения государственных (муниципальных) нужд)</t>
  </si>
  <si>
    <t>Подрограмма "Прочие мероприятия в области образования " (Иные бюджетные ассигнования)</t>
  </si>
  <si>
    <t>Подрограмма "Прочие мероприятия в области образования "(Закупка товаров, работ и услуг для обеспечения государственных (муниципальных) нужд)</t>
  </si>
  <si>
    <t>Подрограмма "Прочие мероприятия в области образования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</si>
  <si>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"Отдых, оздоровление, занятость детей и молодежи Кунашакского муниципального района" (Предоставление субсидий бюджетным, автономным учреждениям и иным некоммерческим организациям)</t>
  </si>
  <si>
    <t xml:space="preserve">Подпрограмма "Совершенстование библиотечного обслуживания Кунашакского муниципального района" </t>
  </si>
  <si>
    <t xml:space="preserve">Подпрограмма "Развитие музейной деятельности районного историко-краеведческого музея" </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</si>
  <si>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</si>
  <si>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(Иные бюджетные ассигнования)</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</si>
  <si>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(Предоставление субсидий бюджетным, автономным учреждениям и иным некоммерческим организациям)</t>
  </si>
  <si>
    <t>Подпрограмма "Развитие музейной деятельности районного историко-краеведческого музея"  (Закупка товаров, работ и услуг для обеспечения государственных (муниципальных) нужд)</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</si>
  <si>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</si>
  <si>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(Закупка товаров, работ и услуг для обеспечения государственных (муниципальных) нужд)</t>
  </si>
  <si>
    <t>Подпрограмма "Развитие музейной деятельности районного историко-краеведческого музея"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</si>
  <si>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"Совершенстование библиотечного обслуживания Кунашакского муниципального района"  (Иные бюджетные ассигнования)</t>
  </si>
  <si>
    <t>Подпрограмма "Совершенстование библиотечного обслуживания Кунашакского муниципального района" (Закупка товаров, работ и услуг для обеспечения государственных (муниципальных) нужд)</t>
  </si>
  <si>
    <t>79 0 00 35020</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</si>
  <si>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t>
  </si>
  <si>
    <t>79 4 00 S0043</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</si>
  <si>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 (Закупка товаров, работ и услуг для обеспечения государственных (муниципальных) нужд)</t>
  </si>
  <si>
    <t xml:space="preserve">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капитальный ремонт газовых систем 
</t>
  </si>
  <si>
    <t>79 2 00 35010</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</si>
  <si>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</si>
  <si>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(софинансирование с местного бюджета)</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</si>
  <si>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(Закупка товаров, работ и услуг для обеспечения государственных (муниципальных) нужд)</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</si>
  <si>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(софинансирование с местного бюджета)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</si>
  <si>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t>
  </si>
  <si>
    <t>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</si>
  <si>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</si>
  <si>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</si>
  <si>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Государственная программа Челябинской области «Развитие сельского хозяйства в Челябинской области»</t>
  </si>
  <si>
    <t>61 0 00 00000</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</si>
  <si>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</si>
  <si>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28 2 00 28540</t>
  </si>
  <si>
    <t>Предоставление молодым семьям - участникам подпрограммы социальных выплат на приобретение (строительство) жилья</t>
  </si>
  <si>
    <t>Государственная программа Челябинской области «Обеспечение доступным и комфортным жильем граждан Российской Федерации в Челябинской области»</t>
  </si>
  <si>
    <t>14 4 00 L4970</t>
  </si>
  <si>
    <t>Предоставление молодым семьям - участникам подпрограммы социальных выплат на приобретение (строительство) жилья (Социальное обеспечение и иные выплаты населению)</t>
  </si>
  <si>
    <t>16 0 00 00000</t>
  </si>
  <si>
    <t>16 0 00 16010</t>
  </si>
  <si>
    <t>Государственная программа Челябинской области «Чистая вода» на территории Челябинской области</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</si>
  <si>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</si>
  <si>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 (Закупка товаров, работ и услуг для обеспечения государственных (муниципальных) нужд)</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</si>
  <si>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</si>
  <si>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</si>
  <si>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</si>
  <si>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Подпрограмма "Развитие туризма в Кунашакском районе"</t>
  </si>
  <si>
    <t>79 7 00 37020</t>
  </si>
  <si>
    <t>Подпрограмма "Подпрограмма "Развитие туризма в Кунашакском районе"(Закупка товаров, работ и услуг для обеспечения государственных (муниципальных) нужд)</t>
  </si>
  <si>
    <t>68 0 00 00000</t>
  </si>
  <si>
    <t>68 1 00 L5191</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</si>
  <si>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</si>
  <si>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Государственная программа Челябинской области «Развитие культуры в Челябинской области»</t>
  </si>
  <si>
    <t xml:space="preserve">08 </t>
  </si>
  <si>
    <t>Модернизация библиотек в части комплектования книжных фондов библиотек муниципальных образований и государственных общедоступных библиотек (Закупка товаров, работ и услуг для государственных (муниципальных) нужд)</t>
  </si>
  <si>
    <t>20 3 00 2004Д</t>
  </si>
  <si>
    <t>79 3 00 S004Д</t>
  </si>
  <si>
    <t>20 1 00 20044</t>
  </si>
  <si>
    <t>Приобретение спортивного инвентаря и оборудования для физкультурно-спортивных организаций</t>
  </si>
  <si>
    <t>Приобретение спортивного инвентаря и оборудования для физкультурно-спортивных организаций (Закупка товаров, работ и услуг для государственных (муниципальных) нужд)</t>
  </si>
  <si>
    <t>0310</t>
  </si>
  <si>
    <t>Обеспечение пожарной безопасности</t>
  </si>
  <si>
    <t>28 2 00 28580</t>
  </si>
  <si>
    <t>79 0 00 23010</t>
  </si>
  <si>
    <t>Подпрограмма «Повышение транспортной доступности для населения в Челябинской области»</t>
  </si>
  <si>
    <t>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t>
  </si>
  <si>
    <t>06 6 00 00000</t>
  </si>
  <si>
    <t>06 6 00 06160</t>
  </si>
  <si>
    <t>43 2 G1 43030</t>
  </si>
  <si>
    <t>Рекультивация земельных участков, нарушенных размещением твердых коммунальных отходов, и ликвидация объектов накопленного экологического вреда</t>
  </si>
  <si>
    <t>Государственная программа Челябинской области «Охрана окружающей среды Челябинской области»</t>
  </si>
  <si>
    <t>Подпрограмма «Организация системы обращения с отходами, в том числе с твердыми коммунальными отходами, на территории Челябинской области»</t>
  </si>
  <si>
    <t>43 2 00 00000</t>
  </si>
  <si>
    <t>43 0 00 00000</t>
  </si>
  <si>
    <t>20 4 00 2004И</t>
  </si>
  <si>
    <t>20 4 00 2004К</t>
  </si>
  <si>
    <t>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t>
  </si>
  <si>
    <t>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t>
  </si>
  <si>
    <t>03 2 E1 03050</t>
  </si>
  <si>
    <t>Оборудование пунктов проведения экзаменов государственной итоговой аттестации по образовательным программам среднего общего образования</t>
  </si>
  <si>
    <t>Оборудование пунктов проведения экзаменов государственной итоговой аттестации по образовательным программам среднего общего образования (Закупка товаров, работ и услуг для обеспечения государственных (муниципальных) нужд)</t>
  </si>
  <si>
    <t>03 1 00 03330</t>
  </si>
  <si>
    <t>Проведение ремонтных работ по замене оконных блоков в муниципальных общеобразовательных организациях</t>
  </si>
  <si>
    <t>Проведение ремонтных работ по замене оконных блоков в муниципальных общеобразовательных организациях (Закупка товаров, работ и услуг для обеспечения государственных (муниципальных) нужд)</t>
  </si>
  <si>
    <t>04 1 00 04080</t>
  </si>
  <si>
    <t>Проведение капитального ремонта зданий и сооружений муниципальных организаций дошкольного образования</t>
  </si>
  <si>
    <t>Проведение капитального ремонта зданий и сооружений муниципальных организаций дошкольного образования (Закупка товаров, работ и услуг для обеспечения государственных (муниципальных) нужд)</t>
  </si>
  <si>
    <t>03 1 00 03310</t>
  </si>
  <si>
    <t>Проведение капитального ремонта зданий и сооружений муниципальных организаций отдыха и оздоровления детей</t>
  </si>
  <si>
    <t>Проведение капитального ремонта зданий и сооружений муниципальных организаций отдыха и оздоровления детей (Предоставление субсидий бюджетным, автономным учреждениям и иным некоммерческим организациям)</t>
  </si>
  <si>
    <t>29 0 00 29010</t>
  </si>
  <si>
    <t>Государственная программа Челябинской области «Профилактика безнадзорности и правонарушений несовершеннолетних в Челябинской области»</t>
  </si>
  <si>
    <t>29 0 00 00000</t>
  </si>
  <si>
    <t>Организация профильных смен для детей, состоящих на профилактическом учете</t>
  </si>
  <si>
    <t>Организация профильных смен для детей, состоящих на профилактическом учете (Предоставление субсидий бюджетным, автономным учреждениям и иным некоммерческим организациям)</t>
  </si>
  <si>
    <t>15 0 00 00040</t>
  </si>
  <si>
    <t>Капитальные вложения в объекты физической культуры и спорта</t>
  </si>
  <si>
    <t>Государственная программа Челябинской области «Капитальное строительство в Челябинской области»</t>
  </si>
  <si>
    <t>15 0 00 00000</t>
  </si>
  <si>
    <t>Капитальные вложения в объекты физической культуры и спорта(Капитальные вложения в объекты недвижимого имущества государственной (муниципальной) собственности)</t>
  </si>
  <si>
    <t>79 6 00 35010</t>
  </si>
  <si>
    <t>Подпрограмма "Подготовка земельных участков для освоения в целях жилищного строительства в Кунашакском муниципальном районе Челябинской области"</t>
  </si>
  <si>
    <t>Муниципальная программа "Развитие информационного общества в Кунашакском муниципальном районе на 2020-2030 годы"</t>
  </si>
  <si>
    <t>Муниципальная программа "Развитие информационного общества в Кунашакском муниципальном районе на 2020-2030 годы"(Закупка товаров, работ и услуг для обеспечения государственных (муниципальных) нужд)</t>
  </si>
  <si>
    <t>МП «Улучшение условий охраны труда в Кунашакском муниципальном районе на 2022-2024 годы»</t>
  </si>
  <si>
    <t>Оплата услуг специалистов по организации физкультурно-оздоровительной и спортивно-массовой работы с населением старшего возраста</t>
  </si>
  <si>
    <t>20 2 00 20048</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</si>
  <si>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</si>
  <si>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  (Закупка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</si>
  <si>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 (Закупка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</si>
  <si>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</si>
  <si>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и спортив-но-массовой работы с населением от 6 до 18 лет (Закупка товаров, работ и услуг для обеспечения
государственных (муниципальных) нужд)</t>
  </si>
  <si>
    <t>Подпрограмма "Развитие общего образования Кунашакского муниципального района"</t>
  </si>
  <si>
    <t>61 8 00 61080</t>
  </si>
  <si>
    <t>03 1 00 L3040</t>
  </si>
  <si>
    <t>03 1 00 53035</t>
  </si>
  <si>
    <t xml:space="preserve">99 0 00 51200
</t>
  </si>
  <si>
    <t>67 0 00 00000</t>
  </si>
  <si>
    <t>67 6 00 67040</t>
  </si>
  <si>
    <t>Государственная программа Челябинской области "Улучшение условий и охраны труда в Челябинской области "</t>
  </si>
  <si>
    <t>Государственная программа Челябинской области "Обеспечение общественной безопасности в Челябинской области"</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</si>
  <si>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</si>
  <si>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46 2 00 46030</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</si>
  <si>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характера"(Закупка товаров, работ и услуг для обеспечения государственных (муниципальных) нужд)</t>
  </si>
  <si>
    <t>10 3 00 10220</t>
  </si>
  <si>
    <t>Субвенция местным бюджетам на реализацию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</si>
  <si>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28 1 00 28670</t>
  </si>
  <si>
    <t>Субвенция местным бюджетам на реализацию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(Закупка товаров, работ и услуг для государственных (муниципальных) нужд)</t>
  </si>
  <si>
    <t>Реализация переданных государственных полномочий по назначению малоимущим семьям, малоимущим одиноко проживающим гражданам государственной социальной помощи.в том числе на основании социального контракта</t>
  </si>
  <si>
    <t>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и оплату работ по его установке и формированию электронных реестров</t>
  </si>
  <si>
    <t>Реализация переданных государственных полномочий по назначению малоимущим семьям, малоимущим одиноко проживающим гражданам государственной социальной помощи.в том числе на основании социального контракта (Закупка товаров, работ и услуг для государственных (муниципальных) нужд)</t>
  </si>
  <si>
    <t>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и оплату работ по его установке и формированию электронных реестров (Закупка товаров, работ и услуг для государственных (муниципальных) нужд)</t>
  </si>
  <si>
    <t>43 2 G1 43200</t>
  </si>
  <si>
    <t>Ликвидация несанкционированных свалок, отходов</t>
  </si>
  <si>
    <t>Рекультивация земельных участков, нарушенных размещением твердых коммунальных отходов, и ликвидация объектов накопленного экологического вреда(Закупка товаров, работ и услуг для государственных (муниципальных) нужд)</t>
  </si>
  <si>
    <t>Ликвидация несанкционированных свалок, отходов (Закупка товаров, работ и услуг для государственных (муниципальных) нужд)</t>
  </si>
  <si>
    <t xml:space="preserve">61 6 00 61020
</t>
  </si>
  <si>
    <t>61 6 00 61020</t>
  </si>
  <si>
    <t>Разработка и внедрение цифровых технологий, направленных на рациональное использование земель сельскохозяйственного назначения (Закупка товаров, работ и услуг для обеспечения государственных (муниципальных) нужд)</t>
  </si>
  <si>
    <t>02 0 00 L5766</t>
  </si>
  <si>
    <t>Реализация мероприятий по благоустройству сельских территорий</t>
  </si>
  <si>
    <t>02 0 00 00000</t>
  </si>
  <si>
    <t>Государственная программа Челябинской области «Комплексное развитие сельских территорий в Челябинской области»</t>
  </si>
  <si>
    <t xml:space="preserve">Реализация мероприятий по благоустройству сельских территорий (Закупка товаров, работ и услуг для обеспечения государственных (муниципальных) нужд) </t>
  </si>
  <si>
    <t>03 2 E1 51690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</si>
  <si>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</si>
  <si>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(Закупка товаров, работ и услуг для обеспечения государственных (муниципальных) нужд)</t>
  </si>
  <si>
    <t>03 3 Е2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</si>
  <si>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</si>
  <si>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03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</si>
  <si>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(Закупка товаров, работ и услуг для обеспечения государственных (муниципальных) нужд)</t>
  </si>
  <si>
    <t>04 1 00 04030</t>
  </si>
  <si>
    <t>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t>
  </si>
  <si>
    <t xml:space="preserve">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(Закупка товаров, работ и услуг для обеспечения государственных (муниципальных) нужд)
</t>
  </si>
  <si>
    <t>03 3 Е2 03190</t>
  </si>
  <si>
    <t>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t>
  </si>
  <si>
    <t>03 3 E2 03190</t>
  </si>
  <si>
    <t>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(Закупка товаров, работ и услуг для обеспечения государственных (муниципальных) нужд)</t>
  </si>
  <si>
    <t>79 2 00 36010</t>
  </si>
  <si>
    <t>Муниципальная подпрограмма "Проведение мероприятий в соответствии с Календарным планом МУ "Управление спорта"</t>
  </si>
  <si>
    <t>Муниципальная подпрограмма "Проведение мероприятий в соответствии с Календарным планом МУ "Управление спорта" Закупка товаров, работ и услуг для обеспечения
государственных (муниципальных) нужд</t>
  </si>
  <si>
    <t>Муниципальная подпрограмма "Проведение мероприятий в соответствии с Календарным планом МУ "Управление спорта" (Предоставление субсидий бюджетным, автономным учреждениям и иным некоммерческим организациям)</t>
  </si>
  <si>
    <t>79 6 01 31010</t>
  </si>
  <si>
    <t>Муниципальная подпрограмма "Проведение мероприятий в соответствии с Календарным планом  "Управления образования"</t>
  </si>
  <si>
    <t>Муниципальная подпрограмма "Проведение мероприятий в соответствии с Календарным планом  "Управления образования" (Закупка товаров, работ и услуг для обеспечения государственных (муниципальных) нужд)</t>
  </si>
  <si>
    <t>79 3 01 31010</t>
  </si>
  <si>
    <t>Муниципальная подпрограмма Проведение мероприятий в соответствии с Календарным планом МУ ДО Центр дпополнительного образования</t>
  </si>
  <si>
    <t>Муниципальная подпрограмма Проведение мероприятий в соответствии с Календарным планом МУ ДО Центр дпополнительного образования (Закупка товаров, работ и услуг для обеспечения государственных (муниципальных) нужд)</t>
  </si>
  <si>
    <t>79 9 00 35010</t>
  </si>
  <si>
    <t>79 5 G1 S3200</t>
  </si>
  <si>
    <t>79 8 G1 S3030</t>
  </si>
  <si>
    <t xml:space="preserve">Государственная программа Челябинской области "Повышение эффективности реализации молодежной политики в Челябинской области" 
</t>
  </si>
  <si>
    <t>МП "Повышение эффективности реализации молодежной политики Кунашакского муниципального района на 2023-2025 годы"</t>
  </si>
  <si>
    <t>МП "Развитие физической культуры и спорта в Кунашакском муниципальном районе на 2023-2025 годы"</t>
  </si>
  <si>
    <t xml:space="preserve">Государственная программа Челябинской области "Развитие физической культуры и спорта в Челябинской области" 
</t>
  </si>
  <si>
    <t>МП "Повышение безопасности дорожного движения в Кунашакском муниципальном районе на 2023-2027 годы"</t>
  </si>
  <si>
    <t>Подпрограмма "Создание безопасных условий для движения пешеходов в Кунашакском муниципальном районе "</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</si>
  <si>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t>
  </si>
  <si>
    <t>МП «Комплексное развитие сельских территорий в Кунашакском муниципальном районе  на 2023-2027 годы»</t>
  </si>
  <si>
    <t xml:space="preserve">Государственная программа Челябинской области "Благоустройство населенных пунктов Челябинской области" 
</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</si>
  <si>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</si>
  <si>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МП "Доступное и комфортное жилье - гражданам России в Кунашакском муниципальном районе Челябинской области на 2023-2027 годы"</t>
  </si>
  <si>
    <t>Подпрограмма "Газификация в Кунашакском муниципальном районе"</t>
  </si>
  <si>
    <t>Подпрограмма "Капитальное строительство и ремонт объектов коммунальной инфраструктуры в Кунашакском муниципальном районе"</t>
  </si>
  <si>
    <t>МП "Развитие образования в Кунашакском муниципальном районе на 2023-2027 годы"</t>
  </si>
  <si>
    <t>МП «Описание местоположения границ  населенных пунктов Кунашакского муниципального района на 2023-2025 годы»</t>
  </si>
  <si>
    <t>МП "Противодействия коррупции на территории Кунашакского муниципального района на 2023-2025 годы"</t>
  </si>
  <si>
    <t>МП "Развитие малого и среднего предпринимательства, сельского хозяйства и рыбоводства в Кунашакском муниципальном районе на 2023-2025 годы"</t>
  </si>
  <si>
    <t>МП "Комплексные меры по профилактике наркомании в Кунашакском муниципальном районе на 2023-2025 годы"</t>
  </si>
  <si>
    <t>МП "Развитие здравоохранения Кунашакского муниципального района на 2023-2025 годы"</t>
  </si>
  <si>
    <t>МП "Развитие средств массовой информации в Кунашакском муниципальном районе на 2023-2025 годы"</t>
  </si>
  <si>
    <t>Государственная программа Челябинской области «Развитие социальной защиты населения в Челябинской области»</t>
  </si>
  <si>
    <t xml:space="preserve">Государственная программа Челябинской области «Развитие социальной защиты населения в Челябинской области» </t>
  </si>
  <si>
    <t>МП "Развитие социальной защиты населения Кунашакского муниципального района" на 2023-2025 годы"</t>
  </si>
  <si>
    <t>Муниципальная программа «Развитие общественного пассажирского транспорта в Кунашакском муниципальном районе на 2023-2025 годы»</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</si>
  <si>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района</t>
  </si>
  <si>
    <t>Подпрограмма "Ликвидация объектов накопленного экологического вреда (свалок ТКО) на территории Кунашакского муниципального района"</t>
  </si>
  <si>
    <t xml:space="preserve">Государственная программа Челябинской области "Благоустройство населенных пунктов Челябинской области"
</t>
  </si>
  <si>
    <t xml:space="preserve">Государственная программа Челябинской области "Развитие культуры и туризма в Челябинской области"
</t>
  </si>
  <si>
    <t>МП «Описание местоположения границ  населенных пунктов Кунашакского муниципального района на 2023-2025 годы» (Закупка товаров, работ и услуг для обеспечения государственных (муниципальных) нужд)</t>
  </si>
  <si>
    <t>МП "Противодействия коррупции на территории Кунашакского муниципального района на 2023-2025 годы" (Закупка товаров, работ и услуг для обеспечения государственных (муниципальных) нужд)</t>
  </si>
  <si>
    <t>МП "Развитие средств массовой информации в Кунашакском муниципальном районе на 2023-2025 годы" (Предоставление субсидий бюджетным, автономным учреждениям и иным некоммерческим организациям)</t>
  </si>
  <si>
    <t>МП "Развитие малого и среднего предпринимательства, сельского хозяйства и рыбоводства в Кунашакском муниципальном районе на 2023-2025 годы" (Закупка товаров, работ и услуг для обеспечения государственных (муниципальных) нужд)</t>
  </si>
  <si>
    <t>МП "Развитие малого и среднего предпринимательства, сельского хозяйства и рыбоводства в Кунашакском муниципальном районе на 2023-2025 годы" (Социальное обеспечение и иные выплаты населению)</t>
  </si>
  <si>
    <t>Муниципальная программа «Развитие общественного пассажирского транспорта в Кунашакском муниципальном районе на 2023-2025 годы» (Закупка товаров, работ и услуг для обеспечения государственных (муниципальных) нужд)</t>
  </si>
  <si>
    <t>МП "Развитие образования в Кунашакском муниципальном районе на 2023-2027 годы""</t>
  </si>
  <si>
    <t>МП "Комплексные меры по профилактике наркомании в Кунашакском муниципальном районе  на 2023-2025 годы" (Закупка товаров, работ и услуг для обеспечения государственных (муниципальных) нужд)</t>
  </si>
  <si>
    <t>Подпрограмма "Создание безопасных условий для движения пешеходов в Кунишакском муниципальном районе " (Закупка товаров, работ и услуг для обеспечения государственных (муниципальных) нужд)</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</si>
  <si>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(Закупка товаров, работ и услуг для обеспечения государственных (муниципальных) нужд)</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</si>
  <si>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(Предоставление субсидий бюджетным, автономным учреждениям и иным некоммерческим организациям)</t>
  </si>
  <si>
    <t>МП "Развитие здравоохранения Кунашакского муниципального района на 2023-2025 годы" (Закупка товаров, работ и услуг для обеспечения государственных (муниципальных) нужд)</t>
  </si>
  <si>
    <t>МП "Развитие социальной защиты населения Кунашакского муниципального района" на 2023-2025 годы" (Закупка товаров, работ и услуг для обеспечения государственных (муниципальных) нужд)</t>
  </si>
  <si>
    <t>МП "Развитие социальной защиты населения Кунашакского муниципального района" на 2023-2025 годы" (Социальное обеспечение и иные выплаты населению)</t>
  </si>
  <si>
    <t>МП "Развитие социальной защиты населения Кунашакского муниципального района" на 2023-2025 годы" (Предоставление субсидий бюджетным, автономным учреждениям и иным некоммерческим организациям)</t>
  </si>
  <si>
    <t>МП "Доступное и комфортное жилье - гражданам России" в Кунашакском муниципальном районе Челябинской области на 2023-2027 годы"</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</si>
  <si>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района (Закупка товаров, работ и услуг для обеспечения государственных (муниципальных) нужд)</t>
  </si>
  <si>
    <t>Подпрограмма "Ликвидация объектов накопленного экологического вреда (свалок ТКО) на территории Кунашакского муниципального района" (Закупка товаров, работ и услуг для обеспечения государственных (муниципальных) нужд)</t>
  </si>
  <si>
    <t>МП «Комплексное развитие сельских территорий в Кунашакском муниципальном районе  на 2023-2027 годы» (Закупка товаров, работ и услуг для обеспечения государственных (муниципальных) нужд)</t>
  </si>
  <si>
    <t>МП "Развитие физической культуры и спорта в Кунашакском муниципальном районе" на 2023-2025 годы</t>
  </si>
  <si>
    <t>МП "Развитие физической культуры и спорта в Кунашакском муниципальном районе" на 2023-2025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</si>
  <si>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МП "Развитие физической культуры и спорта в Кунашакском муниципальном районе" на 2023-2025 годы (Предоставление субсидий бюджетным, автономным учреждениям и иным некоммерческим организациям)</t>
  </si>
  <si>
    <t>МП "Развитие физической культуры и спорта в Кунашакском муниципальном районе" на 2023-2025 годы (Иные бюджетные ассигнования)</t>
  </si>
  <si>
    <t>МП "Повышение эффективности реализации молодежной политики в Кунашакском муниципальном районе на 2023-2025 годы"</t>
  </si>
  <si>
    <t>Подпрограмма "Совершенстование библиотечного обслуживания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</si>
  <si>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МП "Развитие культуры Кунашакского муниципального района на 2024-2026 годы"</t>
  </si>
  <si>
    <t>МП «Энергосбережение на территории Кунашакского муниципального района Челябинской области на  2024-2028 годы»</t>
  </si>
  <si>
    <t>МП "Развитие муниципальной службы в Кунашакском муниципальном районе на 2024-2026 годы"</t>
  </si>
  <si>
    <t>МП "Профилактика терроризма и экстремизма на территории  Кунашакского района на 2024-2026 годы"</t>
  </si>
  <si>
    <t>МП "Обеспечение общественного порядка и противодействие преступности в Кунашакском  районе на 2024-2026 годы"</t>
  </si>
  <si>
    <t xml:space="preserve">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2024-2026 годы"
</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</si>
  <si>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2024-2026 годы"</t>
  </si>
  <si>
    <t>МП "Управление муниципальным имуществом  и земельными ресурсами на 2024-2026 годы"</t>
  </si>
  <si>
    <t>МП "Улучшение условий и охраны труда в Кунашакском муниципальном районе на 2024-2026 годы" (Закупка товаров, работ и услуг для обеспечения государственных (муниципальных) нужд)</t>
  </si>
  <si>
    <t>МП "Управление муниципальным имуществом  и земельными ресурсами на 2024-2026 годы" (Закупка товаров, работ и услуг для обеспечения государственных (муниципальных) нужд)</t>
  </si>
  <si>
    <t>МП "Профилактика терроризма и экстремизма на территории  Кунашакского района на 2024-2026 годы" (Закупка товаров, работ и услуг для обеспечения государственных (муниципальных) нужд)</t>
  </si>
  <si>
    <t>МП "Обеспечение общественного порядка и противодействие преступности в Кунашакском  районе на 2024-2026 годы" (Закупка товаров, работ и услуг для обеспечения государственных (муниципальных) нужд)</t>
  </si>
  <si>
    <t>МП"Развитие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2024-2026 годы" (Межбюджетные трансферты)</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</si>
  <si>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2024-2026 годы"  (Закупка товаров, работ и услуг для обеспечения государственных (муниципальных) нужд)</t>
  </si>
  <si>
    <t>МП "Развитие физической культуры и спорта в Кунашакском муниципальном районе" на 2023-2025 годы (Закупка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</si>
  <si>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и спортивно-массовой работы с населением от 6 до 29 лет</t>
  </si>
  <si>
    <t>Подрограмма "Развитие дошкольного образования Кунашакского муниципального района" (Предоставление субсидий бюджетным, автономным учреждениям и иным некоммерческим организациям)</t>
  </si>
  <si>
    <t>99 0 77 99600</t>
  </si>
  <si>
    <t>99 0 77 S9600</t>
  </si>
  <si>
    <t>Подрограмма "Развитие дополнительного образования Кунашакского муниципального района"(Предоставление субсидий бюджетным, автономным учреждениям и иным некоммерческим организациям)</t>
  </si>
  <si>
    <t>Муниципальная подпрограмма Проведение мероприятий в соответствии с Календарным планом МУ ДО Центр дпополнительного образования (Предоставление субсидий бюджетным, автономным учреждениям и иным некоммерческим организациям)</t>
  </si>
  <si>
    <t>28 1 00 L0820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</si>
  <si>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</si>
  <si>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03 7 EВ 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</si>
  <si>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</si>
  <si>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Приобретение наглядных материалов, пропагандирующих необходимость гигиены полости рта, для муниципальных образовательных организаций, реализующих образовательные программы дошкольного образования, в целях формирования здорового образа жизни детей дошкольного возраста</t>
  </si>
  <si>
    <t>04 1 00 04070</t>
  </si>
  <si>
    <t xml:space="preserve">Приобретение наглядных материалов, пропагандирующих необходимость гигиены полости рта, для муниципальных образовательных организаций, реализующих образовательные программы дошкольного образования, в целях формирования здорового образа жизни детей дошкольного возраста(Закупка товаров, работ и услуг для обеспечения государственных (муниципальных) нужд)
</t>
  </si>
  <si>
    <t>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Вооруженные Силы Российской Федерации</t>
  </si>
  <si>
    <t>03 1 88 03610</t>
  </si>
  <si>
    <t>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Вооруженные Силы Российской ФедерацииЗакупка товаров, работ и услуг для обеспечения
государственных (муниципальных) нужд</t>
  </si>
  <si>
    <t>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t>
  </si>
  <si>
    <t>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Украины(Социальное обеспечение и иные выплаты населению)</t>
  </si>
  <si>
    <t>28 4 03 28600</t>
  </si>
  <si>
    <t>28 4 08 28660</t>
  </si>
  <si>
    <t>Приобретение технических средств реабилитации для пунктов проката в муниципальных учреждениях социальной защиты населения</t>
  </si>
  <si>
    <t>Приобретение технических средств реабилитации для пунктов проката в муниципальных учреждениях социальной защиты населения (Предоставление субсидий бюджетным, автономным учреждениям и иным некоммерческим организациям)</t>
  </si>
  <si>
    <t>04 4 01 04060</t>
  </si>
  <si>
    <t>20 2 01 20012</t>
  </si>
  <si>
    <t>Оплата услуг специалистов по организации физкультурно-оздоровительной и спортивно-массовой работы с населением среднего возраста</t>
  </si>
  <si>
    <t>20 2 01 20030</t>
  </si>
  <si>
    <t>Оплата услуг специалистов по организации обучения детей плаванию по межведомственной программе «Плавание для всех»</t>
  </si>
  <si>
    <t>20 2 01 20040</t>
  </si>
  <si>
    <t>Повышение квалификации тренеров-преподавателей (тренеров) муниципальных учреждений, реализующих программы спортивной подготовки и дополнительные образовательные программы спортивной подготовки</t>
  </si>
  <si>
    <t>Оплата услуг специалистов по организации физкультурно-оздоровительной и спортивно-массовой работы с населением среднего возраста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</si>
  <si>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</si>
  <si>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</si>
  <si>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услуг специалистов по организации обучения детей плаванию по межведомственной программе «Плавание для всех»(Расходы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</si>
  <si>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Повышение квалификации тренеров-преподавателей (тренеров) муниципальных учреждений, реализующих программы спортивной подготовки и дополнительные образовательные программы спортивной подготовки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</si>
  <si>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Капитальные вложения в объекты физической культуры и спорта (софинансирование с местного бюджета)</t>
  </si>
  <si>
    <t>79 6 00 S0040</t>
  </si>
  <si>
    <t>Подпрограмма "Развитие адаптивной физической культуры и адаптивного спорта"</t>
  </si>
  <si>
    <t>20 2 00 00000</t>
  </si>
  <si>
    <t>20 2 04 20240</t>
  </si>
  <si>
    <t>Капитальные вложения в объекты физической культуры и спорта, находящиеся в муниципальной собственности, в целях развития спортивной инфраструктуры</t>
  </si>
  <si>
    <t>Капитальные вложения в объекты физической культуры и спорта, находящиеся в муниципальной собственности, в целях развития спортивной инфраструктуры (Капитальные вложения в объекты недвижимого имущества государственной (муниципальной) собственности)</t>
  </si>
  <si>
    <t>Капитальные вложения в объекты физической культуры и спорта (софинансирование с местного бюджета) (Капитальные вложения в объекты недвижимого имущества государственной (муниципальной) собственности)</t>
  </si>
  <si>
    <t>68 1 А1 68020</t>
  </si>
  <si>
    <t>Обеспечение муниципальных образований специализированным автотранспортом (автоклубы)(Закупка товаров, работ и услуг для государственных (муниципальных) нужд)</t>
  </si>
  <si>
    <t>03 2 01 L7500</t>
  </si>
  <si>
    <t>03 2 01 03171</t>
  </si>
  <si>
    <t>Реализация мероприятий по модернизации школьных систем образования</t>
  </si>
  <si>
    <t>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t>
  </si>
  <si>
    <t>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 (Закупка товаров, работ и услуг для обеспечения
государственных (муниципальных) нужд)</t>
  </si>
  <si>
    <t>Реализация мероприятий по модернизации школьных систем образования (Закупка товаров, работ и услуг для обеспечения
государственных (муниципальных) нужд)</t>
  </si>
  <si>
    <t>15 2 02 15210</t>
  </si>
  <si>
    <t>Капитальные вложения в объекты образования, находящиеся в муниципальной собственности</t>
  </si>
  <si>
    <t>Государственная программа Челябинской области "Капитальное строительство в Челябинской области"</t>
  </si>
  <si>
    <t>Капитальные вложения в объекты образования, находящиеся в муниципальной собственности  (Закупка товаров, работ и услуг для обеспечения государственных (муниципальных) нужд)</t>
  </si>
  <si>
    <t>02 2 01 L5761</t>
  </si>
  <si>
    <t>Реализация проектов комплексного развития сельских территорий (сельских агломераций)</t>
  </si>
  <si>
    <t xml:space="preserve">Реализация проектов комплексного развития сельских территорий (сельских агломераций)(Закупка товаров, работ и услуг для обеспечения государственных (муниципальных) нужд) </t>
  </si>
  <si>
    <t>Мероприятия в области коммунального хозяйства</t>
  </si>
  <si>
    <t>99 0 35 35102</t>
  </si>
  <si>
    <t>Поддержка коммунального хозяйства</t>
  </si>
  <si>
    <t>99 0 35 00000</t>
  </si>
  <si>
    <t>Мероприятия в области коммунального хозяйства (Иные бюджетные ассигнования)</t>
  </si>
  <si>
    <t>2025 год</t>
  </si>
  <si>
    <t>7</t>
  </si>
  <si>
    <t>Обеспечение развития и укрепления материально-технической базы домов культуры в населенных пунктах с числом жителей до 50 тысяч человек</t>
  </si>
  <si>
    <t>68 6 00 L4670</t>
  </si>
  <si>
    <t>Распределение бюджетных ассигнований по целевым статьям (государственным, муниципальным программам и непрограммным направлениям деятельности), группам видов расходов, разделам и подразделам классификации расходов бюджетов на 2025-2026 года</t>
  </si>
  <si>
    <t>2026 год</t>
  </si>
  <si>
    <t>Ведомственная структура расходов районного бюджета на 2025-2026 года</t>
  </si>
  <si>
    <t>Распределение бюджетных ассигнований и по разделам и подразделам классификации расходов бюджетов на 2025-2026 года</t>
  </si>
  <si>
    <t>Приложение 3</t>
  </si>
  <si>
    <t>Приложение 5</t>
  </si>
  <si>
    <t>Приложение 7</t>
  </si>
  <si>
    <t>МП "Развитие муниципальной службы в Кунашакском муниципальном районе на 2024-2026 годы"(Закупка товаров, работ и услуг для обеспечения государственных (муниципальных) нужд)</t>
  </si>
  <si>
    <t>Подпрограмма "Капитальное строительство и ремонт в Кунашакском муниципальном районе" (Капитальные вложения в объекты недвижимого имущества государственной (муниципальной) собственности)</t>
  </si>
  <si>
    <t>МП «Энергосбережение на территории Кунашакского муниципального района Челябинской области на  2024-2028 годы» (Закупка товаров, работ и услуг для обеспечения государственных (муниципальных) нужд)</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</si>
</sst>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
    <numFmt numFmtId="195" formatCode="#,##0.0"/>
    <numFmt numFmtId="196" formatCode="#,##0.00000"/>
    <numFmt numFmtId="197" formatCode="0.000"/>
    <numFmt numFmtId="198" formatCode="[$-FC19]d\ mmmm\ yyyy\ &quot;г.&quot;"/>
    <numFmt numFmtId="199" formatCode="#,##0.000;[Red]#,##0.000"/>
    <numFmt numFmtId="200" formatCode="#,##0.000_ ;[Red]\-#,##0.000\ "/>
    <numFmt numFmtId="201" formatCode="000000"/>
    <numFmt numFmtId="202" formatCode="0000"/>
    <numFmt numFmtId="203" formatCode="_(* #,##0.000_);_(* \(#,##0.000\);_(* &quot;-&quot;??_);_(@_)"/>
    <numFmt numFmtId="204" formatCode="_(* #,##0.0000_);_(* \(#,##0.0000\);_(* &quot;-&quot;??_);_(@_)"/>
    <numFmt numFmtId="205" formatCode="#,##0.000\ _₽"/>
  </numFmts>
  <fonts count="65">
    <font>
      <sz val="10"/>
      <name val="Arial"/>
      <family val="0"/>
    </font>
    <font>
      <b/>
      <sz val="10"/>
      <name val="Arial"/>
      <family val="2"/>
    </font>
    <font>
      <sz val="8"/>
      <name val="Arial Cyr"/>
      <family val="0"/>
    </font>
    <font>
      <b/>
      <sz val="8"/>
      <name val="Arial"/>
      <family val="2"/>
    </font>
    <font>
      <b/>
      <i/>
      <sz val="8"/>
      <name val="Arial"/>
      <family val="2"/>
    </font>
    <font>
      <sz val="8"/>
      <name val="Arial"/>
      <family val="2"/>
    </font>
    <font>
      <i/>
      <sz val="8"/>
      <name val="Arial"/>
      <family val="2"/>
    </font>
    <font>
      <b/>
      <sz val="11"/>
      <name val="Arial"/>
      <family val="2"/>
    </font>
    <font>
      <b/>
      <sz val="12"/>
      <name val="Arial"/>
      <family val="2"/>
    </font>
    <font>
      <u val="single"/>
      <sz val="10"/>
      <color indexed="12"/>
      <name val="Arial"/>
      <family val="2"/>
    </font>
    <font>
      <u val="single"/>
      <sz val="10"/>
      <color indexed="36"/>
      <name val="Arial"/>
      <family val="2"/>
    </font>
    <font>
      <b/>
      <i/>
      <sz val="10"/>
      <name val="Arial"/>
      <family val="2"/>
    </font>
    <font>
      <i/>
      <sz val="10"/>
      <name val="Arial"/>
      <family val="2"/>
    </font>
    <font>
      <sz val="12"/>
      <name val="Times New Roman"/>
      <family val="1"/>
    </font>
    <font>
      <sz val="10"/>
      <color indexed="10"/>
      <name val="Arial"/>
      <family val="2"/>
    </font>
    <font>
      <b/>
      <sz val="8"/>
      <name val="Times New Roman"/>
      <family val="1"/>
    </font>
    <font>
      <b/>
      <sz val="10"/>
      <name val="Times New Roman"/>
      <family val="1"/>
    </font>
    <font>
      <b/>
      <sz val="12"/>
      <name val="Times New Roman"/>
      <family val="1"/>
    </font>
    <font>
      <b/>
      <i/>
      <sz val="10"/>
      <name val="Times New Roman"/>
      <family val="1"/>
    </font>
    <font>
      <b/>
      <sz val="11"/>
      <name val="Times New Roman"/>
      <family val="1"/>
    </font>
    <font>
      <b/>
      <sz val="8"/>
      <name val="Arial Cyr"/>
      <family val="0"/>
    </font>
    <font>
      <i/>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i/>
      <sz val="8"/>
      <color indexed="8"/>
      <name val="Arial"/>
      <family val="2"/>
    </font>
    <font>
      <b/>
      <sz val="8"/>
      <color indexed="8"/>
      <name val="Arial"/>
      <family val="2"/>
    </font>
    <font>
      <sz val="8"/>
      <color indexed="8"/>
      <name val="Tahoma"/>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family val="2"/>
    </font>
    <font>
      <i/>
      <sz val="8"/>
      <color rgb="FF000000"/>
      <name val="Arial"/>
      <family val="2"/>
    </font>
    <font>
      <b/>
      <sz val="8"/>
      <color rgb="FF000000"/>
      <name val="Arial"/>
      <family val="2"/>
    </font>
    <font>
      <sz val="8"/>
      <color rgb="FF000000"/>
      <name val="Tahoma"/>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rgb="FF969696"/>
        <bgColor indexed="64"/>
      </patternFill>
    </fill>
    <fill>
      <patternFill patternType="solid">
        <fgColor theme="0" tint="-0.3499799966812134"/>
        <bgColor indexed="64"/>
      </patternFill>
    </fill>
    <fill>
      <patternFill patternType="solid">
        <fgColor indexed="9"/>
        <bgColor indexed="64"/>
      </patternFill>
    </fill>
    <fill>
      <patternFill patternType="solid">
        <fgColor theme="0" tint="-0.4999699890613556"/>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hair"/>
      <right style="hair"/>
      <top style="hair"/>
      <bottom style="hair"/>
    </border>
    <border>
      <left style="hair"/>
      <right style="hair"/>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0" fillId="0" borderId="0">
      <alignment/>
      <protection/>
    </xf>
    <xf numFmtId="0" fontId="10"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1" borderId="0" applyNumberFormat="0" applyBorder="0" applyAlignment="0" applyProtection="0"/>
  </cellStyleXfs>
  <cellXfs count="192">
    <xf numFmtId="0" fontId="0" fillId="0" borderId="0" xfId="0" applyAlignment="1">
      <alignment/>
    </xf>
    <xf numFmtId="0" fontId="2" fillId="0" borderId="0" xfId="0" applyFont="1" applyAlignment="1">
      <alignment horizontal="left"/>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6" fillId="0" borderId="10" xfId="0" applyNumberFormat="1" applyFont="1" applyBorder="1" applyAlignment="1">
      <alignment horizontal="left" vertical="top" wrapText="1"/>
    </xf>
    <xf numFmtId="49" fontId="5" fillId="0" borderId="10"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7" fillId="32" borderId="10" xfId="0" applyNumberFormat="1" applyFont="1" applyFill="1" applyBorder="1" applyAlignment="1">
      <alignment horizontal="left" vertical="top"/>
    </xf>
    <xf numFmtId="49" fontId="3" fillId="0" borderId="10" xfId="0" applyNumberFormat="1" applyFont="1" applyFill="1" applyBorder="1" applyAlignment="1">
      <alignment horizontal="center" vertical="top" wrapText="1"/>
    </xf>
    <xf numFmtId="49" fontId="6" fillId="0" borderId="10" xfId="0" applyNumberFormat="1" applyFont="1" applyBorder="1" applyAlignment="1">
      <alignment horizontal="left" vertical="center" wrapText="1"/>
    </xf>
    <xf numFmtId="0" fontId="6" fillId="0" borderId="10" xfId="0" applyFont="1" applyFill="1" applyBorder="1" applyAlignment="1">
      <alignment horizontal="left" vertical="top" wrapText="1"/>
    </xf>
    <xf numFmtId="0" fontId="1" fillId="0" borderId="0" xfId="0" applyFont="1" applyAlignment="1">
      <alignment vertical="top" wrapText="1"/>
    </xf>
    <xf numFmtId="0" fontId="12" fillId="0" borderId="0" xfId="0" applyFont="1" applyAlignment="1">
      <alignment/>
    </xf>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12" fillId="0" borderId="0" xfId="0" applyFont="1" applyFill="1" applyAlignment="1">
      <alignment/>
    </xf>
    <xf numFmtId="0" fontId="6" fillId="0" borderId="10" xfId="0" applyNumberFormat="1" applyFont="1" applyFill="1" applyBorder="1" applyAlignment="1">
      <alignment horizontal="left" vertical="top" wrapText="1"/>
    </xf>
    <xf numFmtId="0" fontId="14" fillId="0" borderId="0" xfId="0" applyFont="1" applyFill="1" applyAlignment="1">
      <alignment/>
    </xf>
    <xf numFmtId="0" fontId="5" fillId="0" borderId="0" xfId="0" applyFont="1" applyAlignment="1">
      <alignment/>
    </xf>
    <xf numFmtId="0" fontId="3" fillId="0" borderId="0" xfId="0" applyFont="1" applyAlignment="1">
      <alignment/>
    </xf>
    <xf numFmtId="0" fontId="6" fillId="0" borderId="10" xfId="0" applyFont="1" applyFill="1" applyBorder="1" applyAlignment="1">
      <alignment horizontal="left" wrapText="1"/>
    </xf>
    <xf numFmtId="2" fontId="6" fillId="0" borderId="10" xfId="0" applyNumberFormat="1" applyFont="1" applyBorder="1" applyAlignment="1">
      <alignment horizontal="left" vertical="top" wrapText="1"/>
    </xf>
    <xf numFmtId="0" fontId="11" fillId="0" borderId="0" xfId="0" applyFont="1" applyFill="1" applyAlignment="1">
      <alignment/>
    </xf>
    <xf numFmtId="0" fontId="5" fillId="0" borderId="0" xfId="0" applyFont="1" applyAlignment="1">
      <alignment wrapText="1"/>
    </xf>
    <xf numFmtId="2" fontId="5" fillId="0" borderId="10" xfId="0" applyNumberFormat="1" applyFont="1" applyFill="1" applyBorder="1" applyAlignment="1">
      <alignment horizontal="left" vertical="top" wrapText="1"/>
    </xf>
    <xf numFmtId="2" fontId="5" fillId="0" borderId="10" xfId="0" applyNumberFormat="1" applyFont="1" applyBorder="1" applyAlignment="1">
      <alignment horizontal="left" vertical="top" wrapText="1"/>
    </xf>
    <xf numFmtId="2" fontId="3" fillId="0" borderId="10" xfId="0" applyNumberFormat="1" applyFont="1" applyFill="1" applyBorder="1" applyAlignment="1">
      <alignment horizontal="left" vertical="top" wrapText="1"/>
    </xf>
    <xf numFmtId="2" fontId="3" fillId="0" borderId="10" xfId="0" applyNumberFormat="1" applyFont="1" applyBorder="1" applyAlignment="1">
      <alignment horizontal="left" vertical="top" wrapText="1"/>
    </xf>
    <xf numFmtId="2" fontId="6" fillId="0" borderId="10" xfId="0" applyNumberFormat="1" applyFont="1" applyFill="1" applyBorder="1" applyAlignment="1">
      <alignment horizontal="left" vertical="top" wrapText="1"/>
    </xf>
    <xf numFmtId="0" fontId="6" fillId="0" borderId="0" xfId="0" applyFont="1" applyAlignment="1">
      <alignment wrapText="1"/>
    </xf>
    <xf numFmtId="193" fontId="5" fillId="0" borderId="10" xfId="0" applyNumberFormat="1" applyFont="1" applyFill="1" applyBorder="1" applyAlignment="1">
      <alignment horizontal="right" vertical="center" wrapText="1"/>
    </xf>
    <xf numFmtId="0" fontId="13" fillId="0" borderId="0" xfId="0" applyFont="1" applyAlignment="1">
      <alignment horizontal="right" vertical="center"/>
    </xf>
    <xf numFmtId="0" fontId="5" fillId="0" borderId="0" xfId="0" applyFont="1" applyAlignment="1">
      <alignment horizontal="right" vertical="center"/>
    </xf>
    <xf numFmtId="193" fontId="3" fillId="0"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right" vertical="center" wrapText="1"/>
    </xf>
    <xf numFmtId="193" fontId="5" fillId="0" borderId="0" xfId="0" applyNumberFormat="1" applyFont="1" applyAlignment="1">
      <alignment horizontal="right"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15" fillId="0" borderId="11" xfId="0" applyFont="1" applyBorder="1" applyAlignment="1">
      <alignment horizontal="center" vertical="top"/>
    </xf>
    <xf numFmtId="0" fontId="16" fillId="33" borderId="11" xfId="0" applyFont="1" applyFill="1" applyBorder="1" applyAlignment="1">
      <alignment vertical="top"/>
    </xf>
    <xf numFmtId="0" fontId="18" fillId="0" borderId="11" xfId="0" applyFont="1" applyBorder="1" applyAlignment="1">
      <alignment vertical="top" wrapText="1"/>
    </xf>
    <xf numFmtId="0" fontId="16" fillId="33" borderId="11" xfId="0" applyFont="1" applyFill="1" applyBorder="1" applyAlignment="1">
      <alignment vertical="top" wrapText="1"/>
    </xf>
    <xf numFmtId="0" fontId="16" fillId="33" borderId="12" xfId="0" applyFont="1" applyFill="1" applyBorder="1" applyAlignment="1">
      <alignment vertical="top" wrapText="1"/>
    </xf>
    <xf numFmtId="0" fontId="19" fillId="33" borderId="11" xfId="0" applyFont="1" applyFill="1" applyBorder="1" applyAlignment="1">
      <alignment vertical="top"/>
    </xf>
    <xf numFmtId="49" fontId="0" fillId="0" borderId="0" xfId="0" applyNumberFormat="1" applyAlignment="1">
      <alignment/>
    </xf>
    <xf numFmtId="49" fontId="15" fillId="0" borderId="13" xfId="0" applyNumberFormat="1" applyFont="1" applyBorder="1" applyAlignment="1">
      <alignment horizontal="center" vertical="top" wrapText="1"/>
    </xf>
    <xf numFmtId="49" fontId="16" fillId="33" borderId="13" xfId="0" applyNumberFormat="1" applyFont="1" applyFill="1" applyBorder="1" applyAlignment="1">
      <alignment horizontal="center" vertical="top" wrapText="1"/>
    </xf>
    <xf numFmtId="49" fontId="18" fillId="0" borderId="13" xfId="0" applyNumberFormat="1" applyFont="1" applyBorder="1" applyAlignment="1">
      <alignment horizontal="center" vertical="top" wrapText="1"/>
    </xf>
    <xf numFmtId="49" fontId="16" fillId="33" borderId="11" xfId="0" applyNumberFormat="1" applyFont="1" applyFill="1" applyBorder="1" applyAlignment="1">
      <alignment horizontal="center" vertical="top" wrapText="1"/>
    </xf>
    <xf numFmtId="49" fontId="19" fillId="33" borderId="13" xfId="0" applyNumberFormat="1" applyFont="1" applyFill="1" applyBorder="1" applyAlignment="1">
      <alignment horizontal="center" vertical="top" wrapText="1"/>
    </xf>
    <xf numFmtId="193" fontId="16" fillId="33" borderId="13" xfId="0" applyNumberFormat="1" applyFont="1" applyFill="1" applyBorder="1" applyAlignment="1">
      <alignment horizontal="center"/>
    </xf>
    <xf numFmtId="193" fontId="18" fillId="0" borderId="13" xfId="0" applyNumberFormat="1" applyFont="1" applyBorder="1" applyAlignment="1">
      <alignment horizontal="center" vertical="top"/>
    </xf>
    <xf numFmtId="193" fontId="16" fillId="33" borderId="13" xfId="0" applyNumberFormat="1" applyFont="1" applyFill="1" applyBorder="1" applyAlignment="1">
      <alignment horizontal="center" vertical="top"/>
    </xf>
    <xf numFmtId="193" fontId="19" fillId="33" borderId="13" xfId="0" applyNumberFormat="1" applyFont="1" applyFill="1" applyBorder="1" applyAlignment="1">
      <alignment horizontal="center" vertical="top"/>
    </xf>
    <xf numFmtId="0" fontId="16" fillId="0" borderId="11" xfId="0" applyFont="1" applyFill="1" applyBorder="1" applyAlignment="1">
      <alignment vertical="top" wrapText="1"/>
    </xf>
    <xf numFmtId="49" fontId="16" fillId="0" borderId="13" xfId="0" applyNumberFormat="1" applyFont="1" applyFill="1" applyBorder="1" applyAlignment="1">
      <alignment horizontal="center" vertical="top" wrapText="1"/>
    </xf>
    <xf numFmtId="193" fontId="16" fillId="0" borderId="13" xfId="0" applyNumberFormat="1" applyFont="1" applyFill="1" applyBorder="1" applyAlignment="1">
      <alignment horizontal="center" vertical="top"/>
    </xf>
    <xf numFmtId="19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193" fontId="5" fillId="0" borderId="10" xfId="0" applyNumberFormat="1" applyFont="1" applyFill="1" applyBorder="1" applyAlignment="1">
      <alignment horizontal="right" vertical="center"/>
    </xf>
    <xf numFmtId="193" fontId="3" fillId="32" borderId="10" xfId="0" applyNumberFormat="1" applyFont="1" applyFill="1" applyBorder="1" applyAlignment="1">
      <alignment horizontal="center" vertical="center" wrapText="1"/>
    </xf>
    <xf numFmtId="193" fontId="4" fillId="0" borderId="10" xfId="0" applyNumberFormat="1" applyFont="1" applyFill="1" applyBorder="1" applyAlignment="1">
      <alignment horizontal="center" vertical="center" wrapText="1"/>
    </xf>
    <xf numFmtId="193" fontId="6" fillId="0" borderId="10" xfId="0" applyNumberFormat="1" applyFont="1" applyFill="1" applyBorder="1" applyAlignment="1">
      <alignment horizontal="center" vertical="center" wrapText="1"/>
    </xf>
    <xf numFmtId="193" fontId="3" fillId="0" borderId="10" xfId="0" applyNumberFormat="1" applyFont="1" applyFill="1" applyBorder="1" applyAlignment="1">
      <alignment horizontal="center" vertical="center" wrapText="1"/>
    </xf>
    <xf numFmtId="193" fontId="4" fillId="32" borderId="10" xfId="0" applyNumberFormat="1" applyFont="1" applyFill="1" applyBorder="1" applyAlignment="1">
      <alignment horizontal="center" vertical="center" wrapText="1"/>
    </xf>
    <xf numFmtId="193" fontId="3" fillId="34" borderId="10" xfId="0" applyNumberFormat="1" applyFont="1" applyFill="1" applyBorder="1" applyAlignment="1">
      <alignment horizontal="center" vertical="center" wrapText="1"/>
    </xf>
    <xf numFmtId="193" fontId="8" fillId="32" borderId="10" xfId="0" applyNumberFormat="1" applyFont="1" applyFill="1" applyBorder="1" applyAlignment="1">
      <alignment horizontal="center" vertical="center" wrapText="1"/>
    </xf>
    <xf numFmtId="0" fontId="0" fillId="0" borderId="0" xfId="0" applyAlignment="1">
      <alignment horizontal="center" vertical="center"/>
    </xf>
    <xf numFmtId="193" fontId="5" fillId="0" borderId="10" xfId="0" applyNumberFormat="1" applyFont="1" applyFill="1" applyBorder="1" applyAlignment="1">
      <alignment horizontal="center" vertical="center"/>
    </xf>
    <xf numFmtId="49" fontId="3"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49" fontId="3" fillId="0" borderId="10" xfId="0" applyNumberFormat="1" applyFont="1" applyFill="1" applyBorder="1" applyAlignment="1">
      <alignment horizontal="center" vertical="center" textRotation="90" wrapText="1"/>
    </xf>
    <xf numFmtId="49" fontId="1" fillId="34" borderId="10" xfId="0" applyNumberFormat="1" applyFont="1" applyFill="1" applyBorder="1" applyAlignment="1">
      <alignment horizontal="center" vertical="center" textRotation="90" wrapText="1"/>
    </xf>
    <xf numFmtId="193" fontId="1" fillId="34"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center" vertical="center"/>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0" fontId="3"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193" fontId="4" fillId="0" borderId="10" xfId="0" applyNumberFormat="1" applyFont="1" applyFill="1" applyBorder="1" applyAlignment="1">
      <alignment horizontal="right" vertical="center"/>
    </xf>
    <xf numFmtId="0" fontId="4" fillId="0" borderId="0" xfId="0" applyFont="1" applyFill="1" applyAlignment="1">
      <alignment/>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193" fontId="6" fillId="0" borderId="10" xfId="0" applyNumberFormat="1" applyFont="1" applyFill="1" applyBorder="1" applyAlignment="1">
      <alignment horizontal="right" vertical="center"/>
    </xf>
    <xf numFmtId="0" fontId="3" fillId="0" borderId="0" xfId="0" applyFont="1" applyFill="1" applyBorder="1" applyAlignment="1">
      <alignment/>
    </xf>
    <xf numFmtId="3" fontId="5"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2" fontId="5" fillId="0" borderId="0" xfId="0" applyNumberFormat="1" applyFont="1" applyAlignment="1">
      <alignment/>
    </xf>
    <xf numFmtId="2" fontId="5" fillId="0" borderId="0" xfId="0" applyNumberFormat="1" applyFont="1" applyAlignment="1">
      <alignment/>
    </xf>
    <xf numFmtId="2" fontId="3" fillId="0" borderId="10" xfId="0" applyNumberFormat="1" applyFont="1" applyFill="1" applyBorder="1" applyAlignment="1">
      <alignment horizontal="center" vertical="center" wrapText="1"/>
    </xf>
    <xf numFmtId="2" fontId="16" fillId="34" borderId="10" xfId="0" applyNumberFormat="1" applyFont="1" applyFill="1" applyBorder="1" applyAlignment="1">
      <alignment horizontal="left" vertical="center" wrapText="1"/>
    </xf>
    <xf numFmtId="2" fontId="4" fillId="0" borderId="10" xfId="0" applyNumberFormat="1" applyFont="1" applyFill="1" applyBorder="1" applyAlignment="1">
      <alignment horizontal="left" vertical="top" wrapText="1"/>
    </xf>
    <xf numFmtId="2" fontId="3" fillId="0" borderId="10" xfId="0" applyNumberFormat="1" applyFont="1" applyFill="1" applyBorder="1" applyAlignment="1">
      <alignment/>
    </xf>
    <xf numFmtId="2" fontId="5" fillId="0" borderId="10" xfId="0" applyNumberFormat="1" applyFont="1" applyFill="1" applyBorder="1" applyAlignment="1">
      <alignment vertical="top" wrapText="1"/>
    </xf>
    <xf numFmtId="2" fontId="3" fillId="0" borderId="10" xfId="0" applyNumberFormat="1" applyFont="1" applyFill="1" applyBorder="1" applyAlignment="1">
      <alignment wrapText="1"/>
    </xf>
    <xf numFmtId="49" fontId="3" fillId="0" borderId="10" xfId="0" applyNumberFormat="1" applyFont="1" applyBorder="1" applyAlignment="1">
      <alignment horizontal="left" vertical="top" wrapText="1"/>
    </xf>
    <xf numFmtId="0" fontId="1" fillId="0" borderId="0" xfId="0" applyFont="1" applyFill="1" applyAlignment="1">
      <alignment/>
    </xf>
    <xf numFmtId="49" fontId="4" fillId="36" borderId="10" xfId="0" applyNumberFormat="1" applyFont="1" applyFill="1" applyBorder="1" applyAlignment="1">
      <alignment horizontal="center" vertical="center" wrapText="1"/>
    </xf>
    <xf numFmtId="49" fontId="1" fillId="36" borderId="10" xfId="0" applyNumberFormat="1" applyFont="1" applyFill="1" applyBorder="1" applyAlignment="1">
      <alignment horizontal="left" vertical="top" wrapText="1"/>
    </xf>
    <xf numFmtId="0" fontId="12" fillId="0" borderId="0" xfId="0" applyFont="1" applyFill="1" applyAlignment="1">
      <alignment wrapText="1"/>
    </xf>
    <xf numFmtId="49" fontId="2" fillId="0" borderId="10" xfId="0" applyNumberFormat="1" applyFont="1" applyBorder="1" applyAlignment="1" applyProtection="1">
      <alignment horizontal="center" vertical="center" wrapText="1"/>
      <protection/>
    </xf>
    <xf numFmtId="193" fontId="3" fillId="36"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top" wrapText="1"/>
    </xf>
    <xf numFmtId="49" fontId="18" fillId="0" borderId="13" xfId="0" applyNumberFormat="1" applyFont="1" applyFill="1" applyBorder="1" applyAlignment="1">
      <alignment horizontal="center" vertical="top" wrapText="1"/>
    </xf>
    <xf numFmtId="193" fontId="18" fillId="0" borderId="13" xfId="0" applyNumberFormat="1" applyFont="1" applyFill="1" applyBorder="1" applyAlignment="1">
      <alignment horizontal="center" vertical="top"/>
    </xf>
    <xf numFmtId="49" fontId="15" fillId="0" borderId="11" xfId="0" applyNumberFormat="1" applyFont="1" applyBorder="1" applyAlignment="1">
      <alignment horizontal="center" vertical="top" wrapText="1"/>
    </xf>
    <xf numFmtId="0" fontId="3" fillId="0" borderId="10" xfId="0" applyNumberFormat="1" applyFont="1" applyFill="1" applyBorder="1" applyAlignment="1">
      <alignment horizontal="center" vertical="center" wrapText="1"/>
    </xf>
    <xf numFmtId="193" fontId="0" fillId="0" borderId="0" xfId="0" applyNumberFormat="1" applyAlignment="1">
      <alignment/>
    </xf>
    <xf numFmtId="0" fontId="16" fillId="36" borderId="11" xfId="0" applyFont="1" applyFill="1" applyBorder="1" applyAlignment="1">
      <alignment vertical="top" wrapText="1"/>
    </xf>
    <xf numFmtId="49" fontId="16" fillId="36" borderId="13" xfId="0" applyNumberFormat="1" applyFont="1" applyFill="1" applyBorder="1" applyAlignment="1">
      <alignment horizontal="center" vertical="top" wrapText="1"/>
    </xf>
    <xf numFmtId="193" fontId="16" fillId="36" borderId="13" xfId="0" applyNumberFormat="1" applyFont="1" applyFill="1" applyBorder="1" applyAlignment="1">
      <alignment horizontal="center" vertical="top"/>
    </xf>
    <xf numFmtId="49" fontId="21"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49" fontId="20" fillId="0" borderId="10" xfId="0" applyNumberFormat="1" applyFont="1" applyBorder="1" applyAlignment="1" applyProtection="1">
      <alignment horizontal="center" vertical="center" wrapText="1"/>
      <protection/>
    </xf>
    <xf numFmtId="49" fontId="2" fillId="0" borderId="14" xfId="0" applyNumberFormat="1" applyFont="1" applyBorder="1" applyAlignment="1" applyProtection="1">
      <alignment horizontal="center" vertical="center" wrapText="1"/>
      <protection/>
    </xf>
    <xf numFmtId="193" fontId="5" fillId="0" borderId="0" xfId="0" applyNumberFormat="1" applyFont="1" applyFill="1" applyBorder="1" applyAlignment="1">
      <alignment horizontal="center" vertical="center" wrapText="1"/>
    </xf>
    <xf numFmtId="49" fontId="2" fillId="0" borderId="15" xfId="0" applyNumberFormat="1" applyFont="1" applyBorder="1" applyAlignment="1" applyProtection="1">
      <alignment horizontal="center" vertical="center" wrapText="1"/>
      <protection/>
    </xf>
    <xf numFmtId="0" fontId="5" fillId="0" borderId="16" xfId="0" applyFont="1" applyFill="1" applyBorder="1" applyAlignment="1">
      <alignment horizontal="center" vertical="center"/>
    </xf>
    <xf numFmtId="49" fontId="5" fillId="0" borderId="16" xfId="0" applyNumberFormat="1" applyFont="1" applyFill="1" applyBorder="1" applyAlignment="1">
      <alignment horizontal="center" vertical="center"/>
    </xf>
    <xf numFmtId="193" fontId="0" fillId="0" borderId="0" xfId="0" applyNumberFormat="1" applyFill="1" applyBorder="1" applyAlignment="1">
      <alignment/>
    </xf>
    <xf numFmtId="193" fontId="0" fillId="0" borderId="0" xfId="0" applyNumberFormat="1" applyBorder="1" applyAlignment="1">
      <alignment/>
    </xf>
    <xf numFmtId="193" fontId="0" fillId="0" borderId="0" xfId="0" applyNumberFormat="1" applyFill="1" applyAlignment="1">
      <alignment/>
    </xf>
    <xf numFmtId="49" fontId="2" fillId="0" borderId="10" xfId="0" applyNumberFormat="1" applyFont="1" applyFill="1" applyBorder="1" applyAlignment="1" applyProtection="1">
      <alignment horizontal="center" vertical="center" wrapText="1"/>
      <protection/>
    </xf>
    <xf numFmtId="0" fontId="4" fillId="0" borderId="0" xfId="0" applyFont="1" applyAlignment="1">
      <alignment wrapText="1"/>
    </xf>
    <xf numFmtId="0" fontId="5" fillId="0" borderId="10" xfId="0" applyFont="1" applyBorder="1" applyAlignment="1">
      <alignment wrapText="1"/>
    </xf>
    <xf numFmtId="193" fontId="6" fillId="37" borderId="10" xfId="0" applyNumberFormat="1" applyFont="1" applyFill="1" applyBorder="1" applyAlignment="1">
      <alignment horizontal="center" vertical="center" wrapText="1"/>
    </xf>
    <xf numFmtId="193" fontId="5" fillId="37" borderId="10" xfId="0" applyNumberFormat="1" applyFont="1" applyFill="1" applyBorder="1" applyAlignment="1">
      <alignment horizontal="center" vertical="center" wrapText="1"/>
    </xf>
    <xf numFmtId="0" fontId="61" fillId="0" borderId="0" xfId="0" applyFont="1" applyAlignment="1">
      <alignment wrapText="1"/>
    </xf>
    <xf numFmtId="0" fontId="62" fillId="0" borderId="10" xfId="0" applyFont="1" applyBorder="1" applyAlignment="1">
      <alignment wrapText="1"/>
    </xf>
    <xf numFmtId="0" fontId="61" fillId="0" borderId="0" xfId="0" applyFont="1" applyAlignment="1">
      <alignment horizontal="center" vertical="center"/>
    </xf>
    <xf numFmtId="0" fontId="61" fillId="0" borderId="10" xfId="0" applyFont="1" applyBorder="1" applyAlignment="1">
      <alignment wrapText="1"/>
    </xf>
    <xf numFmtId="0" fontId="5" fillId="0" borderId="10" xfId="0" applyFont="1" applyBorder="1" applyAlignment="1">
      <alignment horizontal="center" vertical="center"/>
    </xf>
    <xf numFmtId="49" fontId="3" fillId="0" borderId="10" xfId="0" applyNumberFormat="1" applyFont="1" applyFill="1" applyBorder="1" applyAlignment="1">
      <alignment horizontal="center" wrapText="1"/>
    </xf>
    <xf numFmtId="0" fontId="63" fillId="0" borderId="10" xfId="0" applyFont="1" applyBorder="1" applyAlignment="1">
      <alignment wrapText="1"/>
    </xf>
    <xf numFmtId="0" fontId="3" fillId="0" borderId="10" xfId="0" applyFont="1" applyBorder="1" applyAlignment="1">
      <alignment horizontal="justify" vertical="center" wrapText="1"/>
    </xf>
    <xf numFmtId="49" fontId="4" fillId="0" borderId="17"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4" fillId="0" borderId="10" xfId="0" applyFont="1" applyBorder="1" applyAlignment="1">
      <alignment horizontal="justify" vertical="center" wrapText="1"/>
    </xf>
    <xf numFmtId="49" fontId="5" fillId="37" borderId="10" xfId="0" applyNumberFormat="1" applyFont="1" applyFill="1" applyBorder="1" applyAlignment="1">
      <alignment horizontal="left" vertical="top" wrapText="1"/>
    </xf>
    <xf numFmtId="2" fontId="5" fillId="37" borderId="10" xfId="0" applyNumberFormat="1" applyFont="1" applyFill="1" applyBorder="1" applyAlignment="1">
      <alignment horizontal="left" vertical="top" wrapText="1"/>
    </xf>
    <xf numFmtId="49" fontId="4" fillId="37" borderId="10" xfId="0" applyNumberFormat="1" applyFont="1" applyFill="1" applyBorder="1" applyAlignment="1">
      <alignment horizontal="left" vertical="top" wrapText="1"/>
    </xf>
    <xf numFmtId="0" fontId="3" fillId="0" borderId="0" xfId="0" applyFont="1" applyAlignment="1">
      <alignment wrapText="1"/>
    </xf>
    <xf numFmtId="49" fontId="5"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21" fillId="0" borderId="19" xfId="0" applyNumberFormat="1" applyFont="1" applyBorder="1" applyAlignment="1" applyProtection="1">
      <alignment horizontal="center" vertical="center" wrapText="1"/>
      <protection/>
    </xf>
    <xf numFmtId="0" fontId="64" fillId="0" borderId="10" xfId="0" applyFont="1" applyBorder="1" applyAlignment="1">
      <alignment wrapText="1"/>
    </xf>
    <xf numFmtId="49" fontId="6" fillId="0" borderId="18" xfId="0" applyNumberFormat="1" applyFont="1" applyFill="1" applyBorder="1" applyAlignment="1">
      <alignment horizontal="center" vertical="center" wrapText="1"/>
    </xf>
    <xf numFmtId="49" fontId="21" fillId="0" borderId="10" xfId="0" applyNumberFormat="1" applyFont="1" applyBorder="1" applyAlignment="1" applyProtection="1">
      <alignment horizontal="center" vertical="center" wrapText="1"/>
      <protection/>
    </xf>
    <xf numFmtId="0" fontId="5" fillId="37" borderId="0" xfId="0" applyFont="1" applyFill="1" applyAlignment="1">
      <alignment/>
    </xf>
    <xf numFmtId="0" fontId="13" fillId="0" borderId="0" xfId="0" applyFont="1" applyAlignment="1">
      <alignment horizontal="right" vertical="center"/>
    </xf>
    <xf numFmtId="0" fontId="16" fillId="0" borderId="0" xfId="0" applyNumberFormat="1" applyFont="1" applyFill="1" applyBorder="1" applyAlignment="1">
      <alignment horizontal="center" vertical="center" wrapText="1"/>
    </xf>
    <xf numFmtId="0" fontId="0" fillId="0" borderId="0" xfId="0" applyAlignment="1">
      <alignment horizontal="right" vertical="center"/>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13" fillId="0" borderId="0" xfId="0" applyFont="1" applyAlignment="1">
      <alignment horizontal="right"/>
    </xf>
    <xf numFmtId="0" fontId="1" fillId="0" borderId="0" xfId="0" applyFont="1" applyAlignment="1">
      <alignment horizontal="center" vertical="top"/>
    </xf>
    <xf numFmtId="0" fontId="0" fillId="0" borderId="0" xfId="0" applyAlignment="1">
      <alignment horizontal="right"/>
    </xf>
    <xf numFmtId="193" fontId="1" fillId="0" borderId="10"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1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1" xfId="0" applyFont="1" applyBorder="1" applyAlignment="1">
      <alignment horizontal="center" vertical="center" wrapText="1"/>
    </xf>
    <xf numFmtId="49" fontId="16" fillId="0" borderId="21"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0" fontId="17"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89"/>
  <sheetViews>
    <sheetView tabSelected="1" view="pageBreakPreview" zoomScaleNormal="80" zoomScaleSheetLayoutView="100" workbookViewId="0" topLeftCell="A226">
      <selection activeCell="G184" sqref="G184"/>
    </sheetView>
  </sheetViews>
  <sheetFormatPr defaultColWidth="9.140625" defaultRowHeight="12.75"/>
  <cols>
    <col min="1" max="1" width="50.8515625" style="111" customWidth="1"/>
    <col min="2" max="2" width="14.140625" style="43" customWidth="1"/>
    <col min="3" max="3" width="9.140625" style="43" customWidth="1"/>
    <col min="4" max="4" width="9.28125" style="43" customWidth="1"/>
    <col min="5" max="5" width="9.140625" style="43" customWidth="1"/>
    <col min="6" max="6" width="13.7109375" style="41" customWidth="1"/>
    <col min="7" max="7" width="18.28125" style="171" customWidth="1"/>
    <col min="8" max="16384" width="9.140625" style="24" customWidth="1"/>
  </cols>
  <sheetData>
    <row r="1" spans="1:7" ht="15.75">
      <c r="A1" s="110"/>
      <c r="B1" s="42"/>
      <c r="C1" s="42"/>
      <c r="D1" s="42"/>
      <c r="E1" s="42"/>
      <c r="F1" s="172" t="s">
        <v>873</v>
      </c>
      <c r="G1" s="172"/>
    </row>
    <row r="2" spans="1:6" ht="11.25">
      <c r="A2" s="110"/>
      <c r="B2" s="42"/>
      <c r="C2" s="42"/>
      <c r="D2" s="42"/>
      <c r="E2" s="42"/>
      <c r="F2" s="38"/>
    </row>
    <row r="3" spans="1:7" ht="11.25" customHeight="1">
      <c r="A3" s="173" t="s">
        <v>869</v>
      </c>
      <c r="B3" s="173"/>
      <c r="C3" s="173"/>
      <c r="D3" s="173"/>
      <c r="E3" s="173"/>
      <c r="F3" s="173"/>
      <c r="G3" s="173"/>
    </row>
    <row r="4" spans="1:7" ht="11.25" customHeight="1">
      <c r="A4" s="173"/>
      <c r="B4" s="173"/>
      <c r="C4" s="173"/>
      <c r="D4" s="173"/>
      <c r="E4" s="173"/>
      <c r="F4" s="173"/>
      <c r="G4" s="173"/>
    </row>
    <row r="5" spans="1:7" ht="11.25" customHeight="1">
      <c r="A5" s="173"/>
      <c r="B5" s="173"/>
      <c r="C5" s="173"/>
      <c r="D5" s="173"/>
      <c r="E5" s="173"/>
      <c r="F5" s="173"/>
      <c r="G5" s="173"/>
    </row>
    <row r="6" spans="1:7" ht="11.25" customHeight="1">
      <c r="A6" s="173"/>
      <c r="B6" s="173"/>
      <c r="C6" s="173"/>
      <c r="D6" s="173"/>
      <c r="E6" s="173"/>
      <c r="F6" s="173"/>
      <c r="G6" s="173"/>
    </row>
    <row r="7" spans="1:7" ht="11.25" customHeight="1">
      <c r="A7" s="173"/>
      <c r="B7" s="173"/>
      <c r="C7" s="173"/>
      <c r="D7" s="173"/>
      <c r="E7" s="173"/>
      <c r="F7" s="173"/>
      <c r="G7" s="173"/>
    </row>
    <row r="8" spans="6:7" ht="12.75">
      <c r="F8" s="174" t="s">
        <v>55</v>
      </c>
      <c r="G8" s="174"/>
    </row>
    <row r="9" spans="1:7" ht="56.25" customHeight="1">
      <c r="A9" s="112" t="s">
        <v>1</v>
      </c>
      <c r="B9" s="91" t="s">
        <v>2</v>
      </c>
      <c r="C9" s="91" t="s">
        <v>3</v>
      </c>
      <c r="D9" s="91" t="s">
        <v>4</v>
      </c>
      <c r="E9" s="91" t="s">
        <v>5</v>
      </c>
      <c r="F9" s="129" t="s">
        <v>865</v>
      </c>
      <c r="G9" s="129" t="s">
        <v>870</v>
      </c>
    </row>
    <row r="10" spans="1:7" ht="12.75" customHeight="1">
      <c r="A10" s="113" t="s">
        <v>89</v>
      </c>
      <c r="B10" s="92"/>
      <c r="C10" s="92"/>
      <c r="D10" s="92"/>
      <c r="E10" s="92"/>
      <c r="F10" s="93">
        <f>F11+F14+F40+F51+F53+F56+F65+F77+F79+F117+F120+F132+F234+F48+F123+F63+F129+F114+F112+F60+F126</f>
        <v>1321342.5999999999</v>
      </c>
      <c r="G10" s="93">
        <f>G11+G14+G40+G51+G53+G56+G65+G77+G79+G117+G120+G132+G234+G48+G123+G63+G129+G114+G112+G60+G126</f>
        <v>1373424.5999999999</v>
      </c>
    </row>
    <row r="11" spans="1:7" ht="41.25" customHeight="1">
      <c r="A11" s="164" t="s">
        <v>706</v>
      </c>
      <c r="B11" s="2" t="s">
        <v>705</v>
      </c>
      <c r="C11" s="2"/>
      <c r="D11" s="2"/>
      <c r="E11" s="2"/>
      <c r="F11" s="39">
        <f>F12+F13</f>
        <v>0</v>
      </c>
      <c r="G11" s="39">
        <f>G12+G13</f>
        <v>0</v>
      </c>
    </row>
    <row r="12" spans="1:7" ht="39" customHeight="1">
      <c r="A12" s="8" t="s">
        <v>707</v>
      </c>
      <c r="B12" s="45" t="s">
        <v>703</v>
      </c>
      <c r="C12" s="45" t="s">
        <v>30</v>
      </c>
      <c r="D12" s="45" t="s">
        <v>203</v>
      </c>
      <c r="E12" s="45" t="s">
        <v>201</v>
      </c>
      <c r="F12" s="36">
        <f>ведомств!F140</f>
        <v>0</v>
      </c>
      <c r="G12" s="36">
        <f>ведомств!G140</f>
        <v>0</v>
      </c>
    </row>
    <row r="13" spans="1:7" ht="39" customHeight="1">
      <c r="A13" s="8" t="s">
        <v>859</v>
      </c>
      <c r="B13" s="45" t="s">
        <v>857</v>
      </c>
      <c r="C13" s="45" t="s">
        <v>30</v>
      </c>
      <c r="D13" s="45" t="s">
        <v>203</v>
      </c>
      <c r="E13" s="45" t="s">
        <v>201</v>
      </c>
      <c r="F13" s="36">
        <f>ведомств!F142</f>
        <v>0</v>
      </c>
      <c r="G13" s="36">
        <f>ведомств!G142</f>
        <v>0</v>
      </c>
    </row>
    <row r="14" spans="1:7" s="25" customFormat="1" ht="23.25" customHeight="1">
      <c r="A14" s="32" t="s">
        <v>480</v>
      </c>
      <c r="B14" s="2" t="s">
        <v>153</v>
      </c>
      <c r="C14" s="2"/>
      <c r="D14" s="2"/>
      <c r="E14" s="2"/>
      <c r="F14" s="39">
        <f>SUM(F15:F39)</f>
        <v>343414.4</v>
      </c>
      <c r="G14" s="39">
        <f>SUM(G15:G39)</f>
        <v>343130.8</v>
      </c>
    </row>
    <row r="15" spans="1:7" s="25" customFormat="1" ht="34.5" customHeight="1">
      <c r="A15" s="30" t="s">
        <v>446</v>
      </c>
      <c r="B15" s="48" t="s">
        <v>499</v>
      </c>
      <c r="C15" s="45" t="s">
        <v>30</v>
      </c>
      <c r="D15" s="45" t="s">
        <v>205</v>
      </c>
      <c r="E15" s="45" t="s">
        <v>205</v>
      </c>
      <c r="F15" s="36">
        <f>ведомств!F270</f>
        <v>4731.3</v>
      </c>
      <c r="G15" s="36">
        <f>ведомств!G270</f>
        <v>4731.3</v>
      </c>
    </row>
    <row r="16" spans="1:7" s="25" customFormat="1" ht="34.5" customHeight="1">
      <c r="A16" s="30" t="s">
        <v>466</v>
      </c>
      <c r="B16" s="48" t="s">
        <v>499</v>
      </c>
      <c r="C16" s="45" t="s">
        <v>29</v>
      </c>
      <c r="D16" s="45" t="s">
        <v>205</v>
      </c>
      <c r="E16" s="45" t="s">
        <v>205</v>
      </c>
      <c r="F16" s="36">
        <f>ведомств!F271</f>
        <v>0</v>
      </c>
      <c r="G16" s="36">
        <f>ведомств!G271</f>
        <v>0</v>
      </c>
    </row>
    <row r="17" spans="1:7" s="25" customFormat="1" ht="44.25" customHeight="1">
      <c r="A17" s="30" t="s">
        <v>82</v>
      </c>
      <c r="B17" s="45" t="s">
        <v>503</v>
      </c>
      <c r="C17" s="45" t="s">
        <v>23</v>
      </c>
      <c r="D17" s="45" t="s">
        <v>15</v>
      </c>
      <c r="E17" s="45" t="s">
        <v>201</v>
      </c>
      <c r="F17" s="36">
        <f>ведомств!F303</f>
        <v>7510</v>
      </c>
      <c r="G17" s="36">
        <f>ведомств!G303</f>
        <v>7510</v>
      </c>
    </row>
    <row r="18" spans="1:7" s="25" customFormat="1" ht="48" customHeight="1">
      <c r="A18" s="30" t="s">
        <v>309</v>
      </c>
      <c r="B18" s="48" t="s">
        <v>497</v>
      </c>
      <c r="C18" s="45" t="s">
        <v>30</v>
      </c>
      <c r="D18" s="45" t="s">
        <v>205</v>
      </c>
      <c r="E18" s="45" t="s">
        <v>200</v>
      </c>
      <c r="F18" s="36">
        <f>ведомств!F213</f>
        <v>5061.2</v>
      </c>
      <c r="G18" s="36">
        <f>ведомств!G213</f>
        <v>5061.2</v>
      </c>
    </row>
    <row r="19" spans="1:7" s="25" customFormat="1" ht="58.5" customHeight="1">
      <c r="A19" s="30" t="s">
        <v>528</v>
      </c>
      <c r="B19" s="48" t="s">
        <v>497</v>
      </c>
      <c r="C19" s="45" t="s">
        <v>29</v>
      </c>
      <c r="D19" s="45" t="s">
        <v>205</v>
      </c>
      <c r="E19" s="45" t="s">
        <v>200</v>
      </c>
      <c r="F19" s="36">
        <f>ведомств!F214</f>
        <v>0</v>
      </c>
      <c r="G19" s="36">
        <f>ведомств!G214</f>
        <v>0</v>
      </c>
    </row>
    <row r="20" spans="1:7" ht="57.75" customHeight="1">
      <c r="A20" s="30" t="s">
        <v>8</v>
      </c>
      <c r="B20" s="45" t="s">
        <v>486</v>
      </c>
      <c r="C20" s="45" t="s">
        <v>26</v>
      </c>
      <c r="D20" s="45" t="s">
        <v>6</v>
      </c>
      <c r="E20" s="45" t="s">
        <v>18</v>
      </c>
      <c r="F20" s="36">
        <f>ведомств!F338</f>
        <v>1202.1</v>
      </c>
      <c r="G20" s="36">
        <f>ведомств!G338</f>
        <v>1202.1</v>
      </c>
    </row>
    <row r="21" spans="1:7" ht="59.25" customHeight="1">
      <c r="A21" s="31" t="s">
        <v>383</v>
      </c>
      <c r="B21" s="45" t="s">
        <v>502</v>
      </c>
      <c r="C21" s="45" t="s">
        <v>30</v>
      </c>
      <c r="D21" s="45" t="s">
        <v>205</v>
      </c>
      <c r="E21" s="45" t="s">
        <v>200</v>
      </c>
      <c r="F21" s="36">
        <f>ведомств!F219</f>
        <v>138.1</v>
      </c>
      <c r="G21" s="36">
        <f>ведомств!G219</f>
        <v>138.1</v>
      </c>
    </row>
    <row r="22" spans="1:7" ht="102.75" customHeight="1">
      <c r="A22" s="30" t="s">
        <v>188</v>
      </c>
      <c r="B22" s="45" t="s">
        <v>498</v>
      </c>
      <c r="C22" s="45" t="s">
        <v>26</v>
      </c>
      <c r="D22" s="45" t="s">
        <v>205</v>
      </c>
      <c r="E22" s="45" t="s">
        <v>200</v>
      </c>
      <c r="F22" s="36">
        <f>ведомств!F216</f>
        <v>285057.4</v>
      </c>
      <c r="G22" s="36">
        <f>ведомств!G216</f>
        <v>285057.4</v>
      </c>
    </row>
    <row r="23" spans="1:7" ht="81.75" customHeight="1">
      <c r="A23" s="30" t="s">
        <v>436</v>
      </c>
      <c r="B23" s="45" t="s">
        <v>498</v>
      </c>
      <c r="C23" s="45" t="s">
        <v>29</v>
      </c>
      <c r="D23" s="45" t="s">
        <v>205</v>
      </c>
      <c r="E23" s="45" t="s">
        <v>200</v>
      </c>
      <c r="F23" s="36">
        <f>ведомств!F217</f>
        <v>0</v>
      </c>
      <c r="G23" s="36">
        <f>ведомств!G217</f>
        <v>0</v>
      </c>
    </row>
    <row r="24" spans="1:7" ht="45" customHeight="1">
      <c r="A24" s="30" t="s">
        <v>465</v>
      </c>
      <c r="B24" s="45" t="s">
        <v>464</v>
      </c>
      <c r="C24" s="45" t="s">
        <v>30</v>
      </c>
      <c r="D24" s="45" t="s">
        <v>205</v>
      </c>
      <c r="E24" s="45" t="s">
        <v>200</v>
      </c>
      <c r="F24" s="36">
        <f>ведомств!F221</f>
        <v>1600.1</v>
      </c>
      <c r="G24" s="36">
        <f>ведомств!G221</f>
        <v>1600.1</v>
      </c>
    </row>
    <row r="25" spans="1:7" ht="56.25" customHeight="1">
      <c r="A25" s="30" t="s">
        <v>527</v>
      </c>
      <c r="B25" s="45" t="s">
        <v>464</v>
      </c>
      <c r="C25" s="45" t="s">
        <v>29</v>
      </c>
      <c r="D25" s="45" t="s">
        <v>205</v>
      </c>
      <c r="E25" s="45" t="s">
        <v>200</v>
      </c>
      <c r="F25" s="36">
        <f>ведомств!F222</f>
        <v>0</v>
      </c>
      <c r="G25" s="36">
        <f>ведомств!G222</f>
        <v>0</v>
      </c>
    </row>
    <row r="26" spans="1:7" ht="51" customHeight="1">
      <c r="A26" s="29" t="s">
        <v>653</v>
      </c>
      <c r="B26" s="45" t="s">
        <v>651</v>
      </c>
      <c r="C26" s="45" t="s">
        <v>29</v>
      </c>
      <c r="D26" s="45" t="s">
        <v>205</v>
      </c>
      <c r="E26" s="45" t="s">
        <v>205</v>
      </c>
      <c r="F26" s="36">
        <f>ведомств!F273</f>
        <v>0</v>
      </c>
      <c r="G26" s="36">
        <f>ведомств!G273</f>
        <v>0</v>
      </c>
    </row>
    <row r="27" spans="1:7" ht="43.5" customHeight="1">
      <c r="A27" s="147" t="s">
        <v>647</v>
      </c>
      <c r="B27" s="45" t="s">
        <v>645</v>
      </c>
      <c r="C27" s="45" t="s">
        <v>30</v>
      </c>
      <c r="D27" s="45" t="s">
        <v>205</v>
      </c>
      <c r="E27" s="45" t="s">
        <v>200</v>
      </c>
      <c r="F27" s="36">
        <f>ведомств!F224</f>
        <v>800.7</v>
      </c>
      <c r="G27" s="36">
        <f>ведомств!G224</f>
        <v>800.7</v>
      </c>
    </row>
    <row r="28" spans="1:7" ht="45" customHeight="1">
      <c r="A28" s="30" t="s">
        <v>591</v>
      </c>
      <c r="B28" s="45" t="s">
        <v>678</v>
      </c>
      <c r="C28" s="45" t="s">
        <v>30</v>
      </c>
      <c r="D28" s="45" t="s">
        <v>205</v>
      </c>
      <c r="E28" s="45" t="s">
        <v>200</v>
      </c>
      <c r="F28" s="36">
        <f>ведомств!F226</f>
        <v>14553.7</v>
      </c>
      <c r="G28" s="36">
        <f>ведомств!G226</f>
        <v>13969.1</v>
      </c>
    </row>
    <row r="29" spans="1:7" ht="56.25" customHeight="1">
      <c r="A29" s="30" t="s">
        <v>592</v>
      </c>
      <c r="B29" s="45" t="s">
        <v>678</v>
      </c>
      <c r="C29" s="45" t="s">
        <v>29</v>
      </c>
      <c r="D29" s="45" t="s">
        <v>205</v>
      </c>
      <c r="E29" s="45" t="s">
        <v>200</v>
      </c>
      <c r="F29" s="36">
        <f>ведомств!F227</f>
        <v>0</v>
      </c>
      <c r="G29" s="36">
        <f>ведомств!G227</f>
        <v>0</v>
      </c>
    </row>
    <row r="30" spans="1:7" ht="115.5" customHeight="1">
      <c r="A30" s="8" t="s">
        <v>607</v>
      </c>
      <c r="B30" s="45" t="s">
        <v>679</v>
      </c>
      <c r="C30" s="45" t="s">
        <v>26</v>
      </c>
      <c r="D30" s="45" t="s">
        <v>205</v>
      </c>
      <c r="E30" s="45" t="s">
        <v>200</v>
      </c>
      <c r="F30" s="36">
        <f>ведомств!F229</f>
        <v>19584.7</v>
      </c>
      <c r="G30" s="36">
        <f>ведомств!G229</f>
        <v>19584.7</v>
      </c>
    </row>
    <row r="31" spans="1:7" ht="99.75" customHeight="1">
      <c r="A31" s="8" t="s">
        <v>818</v>
      </c>
      <c r="B31" s="45" t="s">
        <v>817</v>
      </c>
      <c r="C31" s="45" t="s">
        <v>30</v>
      </c>
      <c r="D31" s="45" t="s">
        <v>205</v>
      </c>
      <c r="E31" s="45" t="s">
        <v>200</v>
      </c>
      <c r="F31" s="36">
        <f>ведомств!F231</f>
        <v>1088.8</v>
      </c>
      <c r="G31" s="36">
        <f>ведомств!G231</f>
        <v>1088.8</v>
      </c>
    </row>
    <row r="32" spans="1:7" ht="62.25" customHeight="1">
      <c r="A32" s="8" t="s">
        <v>851</v>
      </c>
      <c r="B32" s="45" t="s">
        <v>848</v>
      </c>
      <c r="C32" s="45" t="s">
        <v>30</v>
      </c>
      <c r="D32" s="45" t="s">
        <v>205</v>
      </c>
      <c r="E32" s="45" t="s">
        <v>200</v>
      </c>
      <c r="F32" s="36">
        <f>ведомств!F234</f>
        <v>638.7</v>
      </c>
      <c r="G32" s="36">
        <f>ведомств!G234</f>
        <v>638.7</v>
      </c>
    </row>
    <row r="33" spans="1:7" ht="44.25" customHeight="1">
      <c r="A33" s="8" t="s">
        <v>852</v>
      </c>
      <c r="B33" s="45" t="s">
        <v>847</v>
      </c>
      <c r="C33" s="45" t="s">
        <v>30</v>
      </c>
      <c r="D33" s="45" t="s">
        <v>205</v>
      </c>
      <c r="E33" s="45" t="s">
        <v>200</v>
      </c>
      <c r="F33" s="36">
        <f>ведомств!F236</f>
        <v>0</v>
      </c>
      <c r="G33" s="36">
        <f>ведомств!G236</f>
        <v>0</v>
      </c>
    </row>
    <row r="34" spans="1:7" ht="54" customHeight="1">
      <c r="A34" s="147" t="s">
        <v>644</v>
      </c>
      <c r="B34" s="45" t="s">
        <v>642</v>
      </c>
      <c r="C34" s="45" t="s">
        <v>30</v>
      </c>
      <c r="D34" s="45" t="s">
        <v>205</v>
      </c>
      <c r="E34" s="45" t="s">
        <v>200</v>
      </c>
      <c r="F34" s="36">
        <f>ведомств!F240</f>
        <v>0</v>
      </c>
      <c r="G34" s="36">
        <f>ведомств!G240</f>
        <v>0</v>
      </c>
    </row>
    <row r="35" spans="1:7" ht="58.5" customHeight="1">
      <c r="A35" s="147" t="s">
        <v>710</v>
      </c>
      <c r="B35" s="45" t="s">
        <v>708</v>
      </c>
      <c r="C35" s="45" t="s">
        <v>30</v>
      </c>
      <c r="D35" s="45" t="s">
        <v>205</v>
      </c>
      <c r="E35" s="45" t="s">
        <v>200</v>
      </c>
      <c r="F35" s="36">
        <f>ведомств!F245</f>
        <v>0</v>
      </c>
      <c r="G35" s="36">
        <f>ведомств!G245</f>
        <v>0</v>
      </c>
    </row>
    <row r="36" spans="1:7" ht="58.5" customHeight="1">
      <c r="A36" s="147" t="s">
        <v>721</v>
      </c>
      <c r="B36" s="45" t="s">
        <v>720</v>
      </c>
      <c r="C36" s="45" t="s">
        <v>30</v>
      </c>
      <c r="D36" s="45" t="s">
        <v>205</v>
      </c>
      <c r="E36" s="45" t="s">
        <v>201</v>
      </c>
      <c r="F36" s="36">
        <f>ведомств!F256</f>
        <v>0</v>
      </c>
      <c r="G36" s="36">
        <f>ведомств!G256</f>
        <v>0</v>
      </c>
    </row>
    <row r="37" spans="1:7" ht="49.5" customHeight="1">
      <c r="A37" s="147" t="s">
        <v>714</v>
      </c>
      <c r="B37" s="45" t="s">
        <v>713</v>
      </c>
      <c r="C37" s="45" t="s">
        <v>30</v>
      </c>
      <c r="D37" s="45" t="s">
        <v>205</v>
      </c>
      <c r="E37" s="45" t="s">
        <v>201</v>
      </c>
      <c r="F37" s="36">
        <f>ведомств!F258</f>
        <v>0</v>
      </c>
      <c r="G37" s="36">
        <f>ведомств!G258</f>
        <v>0</v>
      </c>
    </row>
    <row r="38" spans="1:7" ht="45.75" customHeight="1">
      <c r="A38" s="30" t="s">
        <v>483</v>
      </c>
      <c r="B38" s="45" t="s">
        <v>482</v>
      </c>
      <c r="C38" s="45" t="s">
        <v>30</v>
      </c>
      <c r="D38" s="45" t="s">
        <v>205</v>
      </c>
      <c r="E38" s="45" t="s">
        <v>200</v>
      </c>
      <c r="F38" s="36">
        <f>ведомств!F238</f>
        <v>0</v>
      </c>
      <c r="G38" s="36">
        <f>ведомств!G238</f>
        <v>0</v>
      </c>
    </row>
    <row r="39" spans="1:7" ht="93" customHeight="1">
      <c r="A39" s="30" t="s">
        <v>812</v>
      </c>
      <c r="B39" s="45" t="s">
        <v>811</v>
      </c>
      <c r="C39" s="45" t="s">
        <v>26</v>
      </c>
      <c r="D39" s="45" t="s">
        <v>205</v>
      </c>
      <c r="E39" s="45" t="s">
        <v>200</v>
      </c>
      <c r="F39" s="36">
        <f>ведомств!F242</f>
        <v>1447.6</v>
      </c>
      <c r="G39" s="36">
        <f>ведомств!G242</f>
        <v>1748.6</v>
      </c>
    </row>
    <row r="40" spans="1:7" s="25" customFormat="1" ht="33.75">
      <c r="A40" s="33" t="s">
        <v>48</v>
      </c>
      <c r="B40" s="2" t="s">
        <v>152</v>
      </c>
      <c r="C40" s="2"/>
      <c r="D40" s="2"/>
      <c r="E40" s="2"/>
      <c r="F40" s="39">
        <f>SUM(F41:F47)</f>
        <v>75720.5</v>
      </c>
      <c r="G40" s="39">
        <f>SUM(G41:G47)</f>
        <v>75720.5</v>
      </c>
    </row>
    <row r="41" spans="1:7" s="25" customFormat="1" ht="67.5">
      <c r="A41" s="30" t="s">
        <v>83</v>
      </c>
      <c r="B41" s="45" t="s">
        <v>425</v>
      </c>
      <c r="C41" s="45" t="s">
        <v>23</v>
      </c>
      <c r="D41" s="45" t="s">
        <v>15</v>
      </c>
      <c r="E41" s="45" t="s">
        <v>202</v>
      </c>
      <c r="F41" s="36">
        <f>ведомств!F307</f>
        <v>4016.2</v>
      </c>
      <c r="G41" s="36">
        <f>ведомств!G307</f>
        <v>4016.2</v>
      </c>
    </row>
    <row r="42" spans="1:7" s="25" customFormat="1" ht="78.75">
      <c r="A42" s="31" t="s">
        <v>435</v>
      </c>
      <c r="B42" s="45" t="s">
        <v>505</v>
      </c>
      <c r="C42" s="45" t="s">
        <v>30</v>
      </c>
      <c r="D42" s="45" t="s">
        <v>15</v>
      </c>
      <c r="E42" s="45" t="s">
        <v>202</v>
      </c>
      <c r="F42" s="36">
        <f>ведомств!F309</f>
        <v>624.2</v>
      </c>
      <c r="G42" s="36">
        <f>ведомств!G309</f>
        <v>624.2</v>
      </c>
    </row>
    <row r="43" spans="1:7" s="25" customFormat="1" ht="84" customHeight="1">
      <c r="A43" s="31" t="s">
        <v>186</v>
      </c>
      <c r="B43" s="45" t="s">
        <v>496</v>
      </c>
      <c r="C43" s="45" t="s">
        <v>26</v>
      </c>
      <c r="D43" s="45" t="s">
        <v>205</v>
      </c>
      <c r="E43" s="45" t="s">
        <v>6</v>
      </c>
      <c r="F43" s="36">
        <f>ведомств!F192</f>
        <v>69473.2</v>
      </c>
      <c r="G43" s="36">
        <f>ведомств!G192</f>
        <v>69473.2</v>
      </c>
    </row>
    <row r="44" spans="1:7" s="25" customFormat="1" ht="58.5" customHeight="1">
      <c r="A44" s="31" t="s">
        <v>717</v>
      </c>
      <c r="B44" s="45" t="s">
        <v>715</v>
      </c>
      <c r="C44" s="45" t="s">
        <v>30</v>
      </c>
      <c r="D44" s="45" t="s">
        <v>205</v>
      </c>
      <c r="E44" s="45" t="s">
        <v>6</v>
      </c>
      <c r="F44" s="36">
        <f>ведомств!F194</f>
        <v>1149.8</v>
      </c>
      <c r="G44" s="36">
        <f>ведомств!G194</f>
        <v>1149.8</v>
      </c>
    </row>
    <row r="45" spans="1:7" s="25" customFormat="1" ht="78.75" customHeight="1">
      <c r="A45" s="31" t="s">
        <v>815</v>
      </c>
      <c r="B45" s="45" t="s">
        <v>814</v>
      </c>
      <c r="C45" s="45" t="s">
        <v>30</v>
      </c>
      <c r="D45" s="45" t="s">
        <v>205</v>
      </c>
      <c r="E45" s="45" t="s">
        <v>6</v>
      </c>
      <c r="F45" s="36">
        <f>ведомств!F196</f>
        <v>0</v>
      </c>
      <c r="G45" s="36">
        <f>ведомств!G196</f>
        <v>0</v>
      </c>
    </row>
    <row r="46" spans="1:7" s="25" customFormat="1" ht="55.5" customHeight="1">
      <c r="A46" s="147" t="s">
        <v>650</v>
      </c>
      <c r="B46" s="45" t="s">
        <v>648</v>
      </c>
      <c r="C46" s="45" t="s">
        <v>30</v>
      </c>
      <c r="D46" s="45" t="s">
        <v>205</v>
      </c>
      <c r="E46" s="45" t="s">
        <v>6</v>
      </c>
      <c r="F46" s="36">
        <f>ведомств!F198</f>
        <v>0</v>
      </c>
      <c r="G46" s="36">
        <f>ведомств!G198</f>
        <v>0</v>
      </c>
    </row>
    <row r="47" spans="1:7" s="25" customFormat="1" ht="48.75" customHeight="1">
      <c r="A47" s="147" t="s">
        <v>650</v>
      </c>
      <c r="B47" s="45" t="s">
        <v>825</v>
      </c>
      <c r="C47" s="45" t="s">
        <v>30</v>
      </c>
      <c r="D47" s="45" t="s">
        <v>205</v>
      </c>
      <c r="E47" s="45" t="s">
        <v>6</v>
      </c>
      <c r="F47" s="36">
        <f>ведомств!F200</f>
        <v>457.1</v>
      </c>
      <c r="G47" s="36">
        <f>ведомств!G200</f>
        <v>457.1</v>
      </c>
    </row>
    <row r="48" spans="1:7" s="25" customFormat="1" ht="33.75">
      <c r="A48" s="125" t="s">
        <v>493</v>
      </c>
      <c r="B48" s="2" t="s">
        <v>495</v>
      </c>
      <c r="C48" s="2"/>
      <c r="D48" s="2"/>
      <c r="E48" s="2"/>
      <c r="F48" s="39">
        <f>F49+F50</f>
        <v>50896.2</v>
      </c>
      <c r="G48" s="39">
        <f>G49+G50</f>
        <v>50421.2</v>
      </c>
    </row>
    <row r="49" spans="1:7" s="25" customFormat="1" ht="36" customHeight="1">
      <c r="A49" s="8" t="s">
        <v>448</v>
      </c>
      <c r="B49" s="45" t="s">
        <v>494</v>
      </c>
      <c r="C49" s="45" t="s">
        <v>30</v>
      </c>
      <c r="D49" s="45" t="s">
        <v>202</v>
      </c>
      <c r="E49" s="45" t="s">
        <v>207</v>
      </c>
      <c r="F49" s="36">
        <f>ведомств!F115</f>
        <v>48164.6</v>
      </c>
      <c r="G49" s="36">
        <f>ведомств!G115</f>
        <v>47689.6</v>
      </c>
    </row>
    <row r="50" spans="1:7" s="25" customFormat="1" ht="36" customHeight="1">
      <c r="A50" s="153" t="s">
        <v>629</v>
      </c>
      <c r="B50" s="45" t="s">
        <v>631</v>
      </c>
      <c r="C50" s="45" t="s">
        <v>30</v>
      </c>
      <c r="D50" s="45" t="s">
        <v>202</v>
      </c>
      <c r="E50" s="45" t="s">
        <v>206</v>
      </c>
      <c r="F50" s="36">
        <f>ведомств!F571</f>
        <v>2731.6</v>
      </c>
      <c r="G50" s="36">
        <f>ведомств!G571</f>
        <v>2731.6</v>
      </c>
    </row>
    <row r="51" spans="1:7" s="25" customFormat="1" ht="35.25" customHeight="1">
      <c r="A51" s="32" t="s">
        <v>293</v>
      </c>
      <c r="B51" s="2" t="s">
        <v>158</v>
      </c>
      <c r="C51" s="2"/>
      <c r="D51" s="2"/>
      <c r="E51" s="2"/>
      <c r="F51" s="39">
        <f>F52</f>
        <v>21029.3</v>
      </c>
      <c r="G51" s="39">
        <f>G52</f>
        <v>21029.3</v>
      </c>
    </row>
    <row r="52" spans="1:7" s="25" customFormat="1" ht="35.25" customHeight="1">
      <c r="A52" s="30" t="s">
        <v>87</v>
      </c>
      <c r="B52" s="45" t="s">
        <v>688</v>
      </c>
      <c r="C52" s="45" t="s">
        <v>278</v>
      </c>
      <c r="D52" s="45" t="s">
        <v>19</v>
      </c>
      <c r="E52" s="45" t="s">
        <v>6</v>
      </c>
      <c r="F52" s="36">
        <f>ведомств!F429</f>
        <v>21029.3</v>
      </c>
      <c r="G52" s="36">
        <f>ведомств!G429</f>
        <v>21029.3</v>
      </c>
    </row>
    <row r="53" spans="1:7" s="25" customFormat="1" ht="27" customHeight="1">
      <c r="A53" s="32" t="s">
        <v>471</v>
      </c>
      <c r="B53" s="2" t="s">
        <v>159</v>
      </c>
      <c r="C53" s="2"/>
      <c r="D53" s="2"/>
      <c r="E53" s="2"/>
      <c r="F53" s="39">
        <f>F54</f>
        <v>101.7</v>
      </c>
      <c r="G53" s="39">
        <f>G54</f>
        <v>101.7</v>
      </c>
    </row>
    <row r="54" spans="1:7" ht="45">
      <c r="A54" s="31" t="s">
        <v>470</v>
      </c>
      <c r="B54" s="45" t="s">
        <v>160</v>
      </c>
      <c r="C54" s="45"/>
      <c r="D54" s="45"/>
      <c r="E54" s="45"/>
      <c r="F54" s="36">
        <f>F55</f>
        <v>101.7</v>
      </c>
      <c r="G54" s="36">
        <f>G55</f>
        <v>101.7</v>
      </c>
    </row>
    <row r="55" spans="1:7" ht="45">
      <c r="A55" s="30" t="s">
        <v>9</v>
      </c>
      <c r="B55" s="45" t="s">
        <v>437</v>
      </c>
      <c r="C55" s="45" t="s">
        <v>30</v>
      </c>
      <c r="D55" s="45" t="s">
        <v>206</v>
      </c>
      <c r="E55" s="45" t="s">
        <v>202</v>
      </c>
      <c r="F55" s="36">
        <f>ведомств!F394</f>
        <v>101.7</v>
      </c>
      <c r="G55" s="36">
        <f>ведомств!G394</f>
        <v>101.7</v>
      </c>
    </row>
    <row r="56" spans="1:7" ht="44.25" customHeight="1">
      <c r="A56" s="32" t="s">
        <v>744</v>
      </c>
      <c r="B56" s="13" t="s">
        <v>358</v>
      </c>
      <c r="C56" s="2"/>
      <c r="D56" s="2"/>
      <c r="E56" s="2"/>
      <c r="F56" s="39">
        <f>SUM(F57:F59)</f>
        <v>62099.9</v>
      </c>
      <c r="G56" s="39">
        <f>SUM(G57:G59)</f>
        <v>59539</v>
      </c>
    </row>
    <row r="57" spans="1:7" ht="36.75" customHeight="1">
      <c r="A57" s="30" t="s">
        <v>401</v>
      </c>
      <c r="B57" s="6" t="s">
        <v>399</v>
      </c>
      <c r="C57" s="45" t="s">
        <v>56</v>
      </c>
      <c r="D57" s="45" t="s">
        <v>203</v>
      </c>
      <c r="E57" s="45" t="s">
        <v>203</v>
      </c>
      <c r="F57" s="36">
        <f>ведомств!F146</f>
        <v>42000</v>
      </c>
      <c r="G57" s="36">
        <f>ведомств!G146</f>
        <v>39439.1</v>
      </c>
    </row>
    <row r="58" spans="1:7" ht="68.25" customHeight="1">
      <c r="A58" s="30" t="s">
        <v>462</v>
      </c>
      <c r="B58" s="45" t="s">
        <v>396</v>
      </c>
      <c r="C58" s="45" t="s">
        <v>30</v>
      </c>
      <c r="D58" s="45" t="s">
        <v>203</v>
      </c>
      <c r="E58" s="45" t="s">
        <v>200</v>
      </c>
      <c r="F58" s="36">
        <f>ведомств!F127</f>
        <v>20099.9</v>
      </c>
      <c r="G58" s="36">
        <f>ведомств!G127</f>
        <v>20099.9</v>
      </c>
    </row>
    <row r="59" spans="1:7" ht="36" customHeight="1">
      <c r="A59" s="30" t="s">
        <v>601</v>
      </c>
      <c r="B59" s="45" t="s">
        <v>600</v>
      </c>
      <c r="C59" s="45" t="s">
        <v>23</v>
      </c>
      <c r="D59" s="45" t="s">
        <v>15</v>
      </c>
      <c r="E59" s="45" t="s">
        <v>202</v>
      </c>
      <c r="F59" s="36">
        <f>ведомств!F178</f>
        <v>0</v>
      </c>
      <c r="G59" s="36">
        <f>ведомств!G178</f>
        <v>0</v>
      </c>
    </row>
    <row r="60" spans="1:7" ht="36" customHeight="1">
      <c r="A60" s="156" t="s">
        <v>661</v>
      </c>
      <c r="B60" s="2" t="s">
        <v>662</v>
      </c>
      <c r="C60" s="45"/>
      <c r="D60" s="45"/>
      <c r="E60" s="45"/>
      <c r="F60" s="39">
        <f>F61+F62</f>
        <v>0</v>
      </c>
      <c r="G60" s="39">
        <f>G61+G62</f>
        <v>0</v>
      </c>
    </row>
    <row r="61" spans="1:7" ht="36" customHeight="1">
      <c r="A61" s="153" t="s">
        <v>663</v>
      </c>
      <c r="B61" s="45" t="s">
        <v>659</v>
      </c>
      <c r="C61" s="45" t="s">
        <v>56</v>
      </c>
      <c r="D61" s="45" t="s">
        <v>205</v>
      </c>
      <c r="E61" s="45" t="s">
        <v>200</v>
      </c>
      <c r="F61" s="36">
        <f>ведомств!F172</f>
        <v>0</v>
      </c>
      <c r="G61" s="36">
        <f>ведомств!G172</f>
        <v>0</v>
      </c>
    </row>
    <row r="62" spans="1:7" ht="36" customHeight="1">
      <c r="A62" s="153" t="s">
        <v>856</v>
      </c>
      <c r="B62" s="45" t="s">
        <v>853</v>
      </c>
      <c r="C62" s="45" t="s">
        <v>30</v>
      </c>
      <c r="D62" s="45" t="s">
        <v>205</v>
      </c>
      <c r="E62" s="45" t="s">
        <v>207</v>
      </c>
      <c r="F62" s="36">
        <f>ведомств!F283</f>
        <v>0</v>
      </c>
      <c r="G62" s="36">
        <f>ведомств!G283</f>
        <v>0</v>
      </c>
    </row>
    <row r="63" spans="1:7" ht="23.25" customHeight="1">
      <c r="A63" s="125" t="s">
        <v>604</v>
      </c>
      <c r="B63" s="2" t="s">
        <v>602</v>
      </c>
      <c r="C63" s="2"/>
      <c r="D63" s="2"/>
      <c r="E63" s="2"/>
      <c r="F63" s="39">
        <f>F64</f>
        <v>0</v>
      </c>
      <c r="G63" s="39">
        <f>G64</f>
        <v>0</v>
      </c>
    </row>
    <row r="64" spans="1:7" ht="57" customHeight="1">
      <c r="A64" s="30" t="s">
        <v>606</v>
      </c>
      <c r="B64" s="45" t="s">
        <v>603</v>
      </c>
      <c r="C64" s="45" t="s">
        <v>30</v>
      </c>
      <c r="D64" s="45" t="s">
        <v>203</v>
      </c>
      <c r="E64" s="45" t="s">
        <v>200</v>
      </c>
      <c r="F64" s="36">
        <f>ведомств!F130</f>
        <v>0</v>
      </c>
      <c r="G64" s="36">
        <f>ведомств!G130</f>
        <v>0</v>
      </c>
    </row>
    <row r="65" spans="1:7" s="25" customFormat="1" ht="35.25" customHeight="1">
      <c r="A65" s="33" t="s">
        <v>738</v>
      </c>
      <c r="B65" s="2" t="s">
        <v>310</v>
      </c>
      <c r="C65" s="2"/>
      <c r="D65" s="2"/>
      <c r="E65" s="2"/>
      <c r="F65" s="39">
        <f>SUM(F66:F76)</f>
        <v>11956.5</v>
      </c>
      <c r="G65" s="39">
        <f>SUM(G66:G76)</f>
        <v>11956.5</v>
      </c>
    </row>
    <row r="66" spans="1:7" s="25" customFormat="1" ht="42.75" customHeight="1">
      <c r="A66" s="30" t="s">
        <v>623</v>
      </c>
      <c r="B66" s="45" t="s">
        <v>621</v>
      </c>
      <c r="C66" s="45" t="s">
        <v>30</v>
      </c>
      <c r="D66" s="45" t="s">
        <v>16</v>
      </c>
      <c r="E66" s="45" t="s">
        <v>200</v>
      </c>
      <c r="F66" s="36">
        <f>ведомств!F70</f>
        <v>1565.5</v>
      </c>
      <c r="G66" s="36">
        <f>ведомств!G70</f>
        <v>1565.5</v>
      </c>
    </row>
    <row r="67" spans="1:7" s="25" customFormat="1" ht="54.75" customHeight="1">
      <c r="A67" s="30" t="s">
        <v>675</v>
      </c>
      <c r="B67" s="45" t="s">
        <v>433</v>
      </c>
      <c r="C67" s="45" t="s">
        <v>30</v>
      </c>
      <c r="D67" s="45" t="s">
        <v>16</v>
      </c>
      <c r="E67" s="45" t="s">
        <v>200</v>
      </c>
      <c r="F67" s="36">
        <f>ведомств!F72</f>
        <v>541.2</v>
      </c>
      <c r="G67" s="36">
        <f>ведомств!G72</f>
        <v>541.2</v>
      </c>
    </row>
    <row r="68" spans="1:7" s="25" customFormat="1" ht="65.25" customHeight="1">
      <c r="A68" s="30" t="s">
        <v>674</v>
      </c>
      <c r="B68" s="45" t="s">
        <v>619</v>
      </c>
      <c r="C68" s="45" t="s">
        <v>30</v>
      </c>
      <c r="D68" s="45" t="s">
        <v>16</v>
      </c>
      <c r="E68" s="45" t="s">
        <v>200</v>
      </c>
      <c r="F68" s="36">
        <f>ведомств!F84</f>
        <v>360.8</v>
      </c>
      <c r="G68" s="36">
        <f>ведомств!G84</f>
        <v>360.8</v>
      </c>
    </row>
    <row r="69" spans="1:7" s="25" customFormat="1" ht="63" customHeight="1">
      <c r="A69" s="31" t="s">
        <v>673</v>
      </c>
      <c r="B69" s="45" t="s">
        <v>434</v>
      </c>
      <c r="C69" s="45" t="s">
        <v>30</v>
      </c>
      <c r="D69" s="45" t="s">
        <v>16</v>
      </c>
      <c r="E69" s="45" t="s">
        <v>200</v>
      </c>
      <c r="F69" s="36">
        <f>ведомств!F74</f>
        <v>360.9</v>
      </c>
      <c r="G69" s="36">
        <f>ведомств!G74</f>
        <v>360.9</v>
      </c>
    </row>
    <row r="70" spans="1:7" s="25" customFormat="1" ht="65.25" customHeight="1">
      <c r="A70" s="31" t="s">
        <v>672</v>
      </c>
      <c r="B70" s="45" t="s">
        <v>670</v>
      </c>
      <c r="C70" s="45" t="s">
        <v>30</v>
      </c>
      <c r="D70" s="45" t="s">
        <v>16</v>
      </c>
      <c r="E70" s="45" t="s">
        <v>200</v>
      </c>
      <c r="F70" s="36">
        <f>ведомств!F76</f>
        <v>397</v>
      </c>
      <c r="G70" s="36">
        <f>ведомств!G76</f>
        <v>397</v>
      </c>
    </row>
    <row r="71" spans="1:7" s="25" customFormat="1" ht="76.5" customHeight="1">
      <c r="A71" s="31" t="s">
        <v>832</v>
      </c>
      <c r="B71" s="45" t="s">
        <v>826</v>
      </c>
      <c r="C71" s="45" t="s">
        <v>26</v>
      </c>
      <c r="D71" s="45" t="s">
        <v>16</v>
      </c>
      <c r="E71" s="45" t="s">
        <v>200</v>
      </c>
      <c r="F71" s="36">
        <f>ведомств!F78</f>
        <v>394.8</v>
      </c>
      <c r="G71" s="36">
        <f>ведомств!G78</f>
        <v>394.8</v>
      </c>
    </row>
    <row r="72" spans="1:7" s="25" customFormat="1" ht="80.25" customHeight="1">
      <c r="A72" s="31" t="s">
        <v>835</v>
      </c>
      <c r="B72" s="45" t="s">
        <v>828</v>
      </c>
      <c r="C72" s="45" t="s">
        <v>26</v>
      </c>
      <c r="D72" s="45" t="s">
        <v>16</v>
      </c>
      <c r="E72" s="45" t="s">
        <v>200</v>
      </c>
      <c r="F72" s="36">
        <f>ведомств!F80</f>
        <v>330.5</v>
      </c>
      <c r="G72" s="36">
        <f>ведомств!G80</f>
        <v>330.5</v>
      </c>
    </row>
    <row r="73" spans="1:7" s="25" customFormat="1" ht="93.75" customHeight="1">
      <c r="A73" s="31" t="s">
        <v>836</v>
      </c>
      <c r="B73" s="45" t="s">
        <v>830</v>
      </c>
      <c r="C73" s="45" t="s">
        <v>26</v>
      </c>
      <c r="D73" s="45" t="s">
        <v>16</v>
      </c>
      <c r="E73" s="45" t="s">
        <v>200</v>
      </c>
      <c r="F73" s="36">
        <f>ведомств!F82</f>
        <v>10</v>
      </c>
      <c r="G73" s="36">
        <f>ведомств!G82</f>
        <v>10</v>
      </c>
    </row>
    <row r="74" spans="1:7" s="25" customFormat="1" ht="63" customHeight="1">
      <c r="A74" s="31" t="s">
        <v>843</v>
      </c>
      <c r="B74" s="135" t="s">
        <v>841</v>
      </c>
      <c r="C74" s="45" t="s">
        <v>56</v>
      </c>
      <c r="D74" s="45" t="s">
        <v>16</v>
      </c>
      <c r="E74" s="45" t="s">
        <v>203</v>
      </c>
      <c r="F74" s="36">
        <f>ведомств!F184</f>
        <v>0</v>
      </c>
      <c r="G74" s="36">
        <f>ведомств!G184</f>
        <v>0</v>
      </c>
    </row>
    <row r="75" spans="1:7" s="25" customFormat="1" ht="98.25" customHeight="1">
      <c r="A75" s="147" t="s">
        <v>833</v>
      </c>
      <c r="B75" s="45" t="s">
        <v>638</v>
      </c>
      <c r="C75" s="45" t="s">
        <v>26</v>
      </c>
      <c r="D75" s="45" t="s">
        <v>16</v>
      </c>
      <c r="E75" s="45" t="s">
        <v>200</v>
      </c>
      <c r="F75" s="36">
        <f>ведомств!F86</f>
        <v>6343.3</v>
      </c>
      <c r="G75" s="36">
        <f>ведомств!G86</f>
        <v>6343.3</v>
      </c>
    </row>
    <row r="76" spans="1:7" s="25" customFormat="1" ht="85.5" customHeight="1">
      <c r="A76" s="147" t="s">
        <v>834</v>
      </c>
      <c r="B76" s="45" t="s">
        <v>639</v>
      </c>
      <c r="C76" s="45" t="s">
        <v>26</v>
      </c>
      <c r="D76" s="45" t="s">
        <v>16</v>
      </c>
      <c r="E76" s="45" t="s">
        <v>200</v>
      </c>
      <c r="F76" s="36">
        <f>ведомств!F88</f>
        <v>1652.5</v>
      </c>
      <c r="G76" s="36">
        <f>ведомств!G88</f>
        <v>1652.5</v>
      </c>
    </row>
    <row r="77" spans="1:7" s="25" customFormat="1" ht="36" customHeight="1">
      <c r="A77" s="33" t="s">
        <v>735</v>
      </c>
      <c r="B77" s="2" t="s">
        <v>311</v>
      </c>
      <c r="C77" s="2"/>
      <c r="D77" s="2"/>
      <c r="E77" s="2"/>
      <c r="F77" s="39">
        <f>F78</f>
        <v>0</v>
      </c>
      <c r="G77" s="39">
        <f>G78</f>
        <v>0</v>
      </c>
    </row>
    <row r="78" spans="1:7" s="25" customFormat="1" ht="36" customHeight="1">
      <c r="A78" s="31" t="s">
        <v>404</v>
      </c>
      <c r="B78" s="45" t="s">
        <v>500</v>
      </c>
      <c r="C78" s="45" t="s">
        <v>30</v>
      </c>
      <c r="D78" s="45" t="s">
        <v>205</v>
      </c>
      <c r="E78" s="45" t="s">
        <v>205</v>
      </c>
      <c r="F78" s="36">
        <f>ведомств!F19</f>
        <v>0</v>
      </c>
      <c r="G78" s="36">
        <f>ведомств!G19</f>
        <v>0</v>
      </c>
    </row>
    <row r="79" spans="1:7" s="29" customFormat="1" ht="33.75" customHeight="1">
      <c r="A79" s="33" t="s">
        <v>755</v>
      </c>
      <c r="B79" s="2" t="s">
        <v>20</v>
      </c>
      <c r="C79" s="2"/>
      <c r="D79" s="2"/>
      <c r="E79" s="2"/>
      <c r="F79" s="39">
        <f>F80+F90+F105</f>
        <v>307499.4</v>
      </c>
      <c r="G79" s="39">
        <f>G80+G90+G105</f>
        <v>316898</v>
      </c>
    </row>
    <row r="80" spans="1:7" s="35" customFormat="1" ht="12" customHeight="1">
      <c r="A80" s="27" t="s">
        <v>313</v>
      </c>
      <c r="B80" s="46" t="s">
        <v>308</v>
      </c>
      <c r="C80" s="46"/>
      <c r="D80" s="46"/>
      <c r="E80" s="46"/>
      <c r="F80" s="40">
        <f>SUM(F81:F89)</f>
        <v>121777.6</v>
      </c>
      <c r="G80" s="40">
        <f>SUM(G81:G89)</f>
        <v>124738.09999999999</v>
      </c>
    </row>
    <row r="81" spans="1:7" s="35" customFormat="1" ht="69.75" customHeight="1">
      <c r="A81" s="30" t="s">
        <v>467</v>
      </c>
      <c r="B81" s="45" t="s">
        <v>426</v>
      </c>
      <c r="C81" s="45" t="s">
        <v>29</v>
      </c>
      <c r="D81" s="45" t="s">
        <v>15</v>
      </c>
      <c r="E81" s="45" t="s">
        <v>202</v>
      </c>
      <c r="F81" s="36">
        <f>ведомств!F483</f>
        <v>24196.1</v>
      </c>
      <c r="G81" s="36">
        <f>ведомств!G483</f>
        <v>24248.5</v>
      </c>
    </row>
    <row r="82" spans="1:7" s="35" customFormat="1" ht="57.75" customHeight="1">
      <c r="A82" s="31" t="s">
        <v>288</v>
      </c>
      <c r="B82" s="45" t="s">
        <v>809</v>
      </c>
      <c r="C82" s="45" t="s">
        <v>56</v>
      </c>
      <c r="D82" s="45" t="s">
        <v>15</v>
      </c>
      <c r="E82" s="45" t="s">
        <v>202</v>
      </c>
      <c r="F82" s="36">
        <f>ведомств!F591</f>
        <v>31305.7</v>
      </c>
      <c r="G82" s="36">
        <f>ведомств!G591</f>
        <v>31305.7</v>
      </c>
    </row>
    <row r="83" spans="1:7" s="35" customFormat="1" ht="82.5" customHeight="1">
      <c r="A83" s="31" t="s">
        <v>84</v>
      </c>
      <c r="B83" s="45" t="s">
        <v>427</v>
      </c>
      <c r="C83" s="45" t="s">
        <v>23</v>
      </c>
      <c r="D83" s="45" t="s">
        <v>15</v>
      </c>
      <c r="E83" s="45" t="s">
        <v>202</v>
      </c>
      <c r="F83" s="36">
        <f>ведомств!F485</f>
        <v>42783.8</v>
      </c>
      <c r="G83" s="36">
        <f>ведомств!G485</f>
        <v>44525.3</v>
      </c>
    </row>
    <row r="84" spans="1:7" s="35" customFormat="1" ht="57.75" customHeight="1">
      <c r="A84" s="30" t="s">
        <v>291</v>
      </c>
      <c r="B84" s="45" t="s">
        <v>428</v>
      </c>
      <c r="C84" s="45" t="s">
        <v>23</v>
      </c>
      <c r="D84" s="45" t="s">
        <v>15</v>
      </c>
      <c r="E84" s="45" t="s">
        <v>202</v>
      </c>
      <c r="F84" s="36">
        <f>ведомств!F487</f>
        <v>8890.8</v>
      </c>
      <c r="G84" s="36">
        <f>ведомств!G487</f>
        <v>9246.4</v>
      </c>
    </row>
    <row r="85" spans="1:7" s="35" customFormat="1" ht="34.5" customHeight="1">
      <c r="A85" s="31" t="s">
        <v>289</v>
      </c>
      <c r="B85" s="45" t="s">
        <v>429</v>
      </c>
      <c r="C85" s="45" t="s">
        <v>23</v>
      </c>
      <c r="D85" s="45" t="s">
        <v>15</v>
      </c>
      <c r="E85" s="45" t="s">
        <v>202</v>
      </c>
      <c r="F85" s="36">
        <f>ведомств!F489</f>
        <v>11031</v>
      </c>
      <c r="G85" s="36">
        <f>ведомств!G489</f>
        <v>11783.5</v>
      </c>
    </row>
    <row r="86" spans="1:7" s="35" customFormat="1" ht="47.25" customHeight="1">
      <c r="A86" s="31" t="s">
        <v>290</v>
      </c>
      <c r="B86" s="45" t="s">
        <v>430</v>
      </c>
      <c r="C86" s="45" t="s">
        <v>23</v>
      </c>
      <c r="D86" s="45" t="s">
        <v>15</v>
      </c>
      <c r="E86" s="45" t="s">
        <v>202</v>
      </c>
      <c r="F86" s="36">
        <f>ведомств!F491</f>
        <v>1183.4</v>
      </c>
      <c r="G86" s="36">
        <f>ведомств!G491</f>
        <v>1230.7</v>
      </c>
    </row>
    <row r="87" spans="1:7" s="35" customFormat="1" ht="57.75" customHeight="1">
      <c r="A87" s="30" t="s">
        <v>85</v>
      </c>
      <c r="B87" s="45" t="s">
        <v>431</v>
      </c>
      <c r="C87" s="45" t="s">
        <v>26</v>
      </c>
      <c r="D87" s="45" t="s">
        <v>15</v>
      </c>
      <c r="E87" s="45" t="s">
        <v>204</v>
      </c>
      <c r="F87" s="36">
        <f>ведомств!F495</f>
        <v>2106.7</v>
      </c>
      <c r="G87" s="36">
        <f>ведомств!G495</f>
        <v>2106.7</v>
      </c>
    </row>
    <row r="88" spans="1:7" s="35" customFormat="1" ht="35.25" customHeight="1">
      <c r="A88" s="30" t="s">
        <v>524</v>
      </c>
      <c r="B88" s="45" t="s">
        <v>431</v>
      </c>
      <c r="C88" s="45" t="s">
        <v>30</v>
      </c>
      <c r="D88" s="45" t="s">
        <v>15</v>
      </c>
      <c r="E88" s="45" t="s">
        <v>204</v>
      </c>
      <c r="F88" s="36">
        <f>ведомств!F496</f>
        <v>0</v>
      </c>
      <c r="G88" s="36">
        <f>ведомств!G496</f>
        <v>0</v>
      </c>
    </row>
    <row r="89" spans="1:7" s="35" customFormat="1" ht="135" customHeight="1">
      <c r="A89" s="30" t="s">
        <v>691</v>
      </c>
      <c r="B89" s="45" t="s">
        <v>690</v>
      </c>
      <c r="C89" s="45" t="s">
        <v>30</v>
      </c>
      <c r="D89" s="45" t="s">
        <v>15</v>
      </c>
      <c r="E89" s="45" t="s">
        <v>204</v>
      </c>
      <c r="F89" s="36">
        <f>ведомств!F498</f>
        <v>280.1</v>
      </c>
      <c r="G89" s="36">
        <f>ведомств!G498</f>
        <v>291.3</v>
      </c>
    </row>
    <row r="90" spans="1:7" s="35" customFormat="1" ht="24" customHeight="1">
      <c r="A90" s="27" t="s">
        <v>314</v>
      </c>
      <c r="B90" s="46" t="s">
        <v>312</v>
      </c>
      <c r="C90" s="46"/>
      <c r="D90" s="46"/>
      <c r="E90" s="46"/>
      <c r="F90" s="40">
        <f>SUM(F91:F104)</f>
        <v>124569.8</v>
      </c>
      <c r="G90" s="40">
        <f>SUM(G91:G104)</f>
        <v>129166.50000000001</v>
      </c>
    </row>
    <row r="91" spans="1:7" s="35" customFormat="1" ht="46.5" customHeight="1">
      <c r="A91" s="30" t="s">
        <v>225</v>
      </c>
      <c r="B91" s="45" t="s">
        <v>407</v>
      </c>
      <c r="C91" s="45" t="s">
        <v>23</v>
      </c>
      <c r="D91" s="45" t="s">
        <v>15</v>
      </c>
      <c r="E91" s="45" t="s">
        <v>201</v>
      </c>
      <c r="F91" s="36">
        <f>ведомств!F454</f>
        <v>12917.2</v>
      </c>
      <c r="G91" s="36">
        <f>ведомств!G454</f>
        <v>13433.9</v>
      </c>
    </row>
    <row r="92" spans="1:7" s="35" customFormat="1" ht="49.5" customHeight="1">
      <c r="A92" s="31" t="s">
        <v>226</v>
      </c>
      <c r="B92" s="45" t="s">
        <v>408</v>
      </c>
      <c r="C92" s="45" t="s">
        <v>23</v>
      </c>
      <c r="D92" s="45" t="s">
        <v>15</v>
      </c>
      <c r="E92" s="45" t="s">
        <v>201</v>
      </c>
      <c r="F92" s="36">
        <f>ведомств!F456</f>
        <v>736.3</v>
      </c>
      <c r="G92" s="36">
        <f>ведомств!G456</f>
        <v>763.2</v>
      </c>
    </row>
    <row r="93" spans="1:7" s="35" customFormat="1" ht="37.5" customHeight="1">
      <c r="A93" s="31" t="s">
        <v>227</v>
      </c>
      <c r="B93" s="45" t="s">
        <v>409</v>
      </c>
      <c r="C93" s="45" t="s">
        <v>23</v>
      </c>
      <c r="D93" s="45" t="s">
        <v>15</v>
      </c>
      <c r="E93" s="45" t="s">
        <v>201</v>
      </c>
      <c r="F93" s="36">
        <f>ведомств!F458</f>
        <v>8077.9</v>
      </c>
      <c r="G93" s="36">
        <f>ведомств!G458</f>
        <v>8401</v>
      </c>
    </row>
    <row r="94" spans="1:7" s="35" customFormat="1" ht="57" customHeight="1">
      <c r="A94" s="30" t="s">
        <v>412</v>
      </c>
      <c r="B94" s="45" t="s">
        <v>411</v>
      </c>
      <c r="C94" s="45" t="s">
        <v>23</v>
      </c>
      <c r="D94" s="45" t="s">
        <v>15</v>
      </c>
      <c r="E94" s="45" t="s">
        <v>201</v>
      </c>
      <c r="F94" s="36">
        <f>ведомств!F460</f>
        <v>53.4</v>
      </c>
      <c r="G94" s="36">
        <f>ведомств!G460</f>
        <v>56.2</v>
      </c>
    </row>
    <row r="95" spans="1:7" s="35" customFormat="1" ht="57" customHeight="1">
      <c r="A95" s="30" t="s">
        <v>415</v>
      </c>
      <c r="B95" s="45" t="s">
        <v>414</v>
      </c>
      <c r="C95" s="45" t="s">
        <v>23</v>
      </c>
      <c r="D95" s="45" t="s">
        <v>15</v>
      </c>
      <c r="E95" s="45" t="s">
        <v>201</v>
      </c>
      <c r="F95" s="36">
        <f>ведомств!F462</f>
        <v>3.5</v>
      </c>
      <c r="G95" s="36">
        <f>ведомств!G462</f>
        <v>3.5</v>
      </c>
    </row>
    <row r="96" spans="1:7" s="35" customFormat="1" ht="66.75" customHeight="1">
      <c r="A96" s="30" t="s">
        <v>361</v>
      </c>
      <c r="B96" s="45" t="s">
        <v>416</v>
      </c>
      <c r="C96" s="45" t="s">
        <v>23</v>
      </c>
      <c r="D96" s="45" t="s">
        <v>15</v>
      </c>
      <c r="E96" s="45" t="s">
        <v>201</v>
      </c>
      <c r="F96" s="36">
        <f>ведомств!F464</f>
        <v>641</v>
      </c>
      <c r="G96" s="36">
        <f>ведомств!G464</f>
        <v>689.7</v>
      </c>
    </row>
    <row r="97" spans="1:7" s="35" customFormat="1" ht="34.5" customHeight="1">
      <c r="A97" s="31" t="s">
        <v>228</v>
      </c>
      <c r="B97" s="45" t="s">
        <v>417</v>
      </c>
      <c r="C97" s="45" t="s">
        <v>23</v>
      </c>
      <c r="D97" s="45" t="s">
        <v>15</v>
      </c>
      <c r="E97" s="45" t="s">
        <v>201</v>
      </c>
      <c r="F97" s="36">
        <f>ведомств!F466</f>
        <v>19826.6</v>
      </c>
      <c r="G97" s="36">
        <f>ведомств!G466</f>
        <v>21084</v>
      </c>
    </row>
    <row r="98" spans="1:7" s="35" customFormat="1" ht="59.25" customHeight="1">
      <c r="A98" s="8" t="s">
        <v>694</v>
      </c>
      <c r="B98" s="45" t="s">
        <v>597</v>
      </c>
      <c r="C98" s="45" t="s">
        <v>30</v>
      </c>
      <c r="D98" s="45" t="s">
        <v>15</v>
      </c>
      <c r="E98" s="45" t="s">
        <v>204</v>
      </c>
      <c r="F98" s="36">
        <f>ведомств!F500</f>
        <v>21.4</v>
      </c>
      <c r="G98" s="36">
        <f>ведомств!G500</f>
        <v>21.4</v>
      </c>
    </row>
    <row r="99" spans="1:7" s="35" customFormat="1" ht="74.25" customHeight="1">
      <c r="A99" s="150" t="s">
        <v>695</v>
      </c>
      <c r="B99" s="45" t="s">
        <v>626</v>
      </c>
      <c r="C99" s="45" t="s">
        <v>30</v>
      </c>
      <c r="D99" s="45" t="s">
        <v>15</v>
      </c>
      <c r="E99" s="45" t="s">
        <v>204</v>
      </c>
      <c r="F99" s="36">
        <f>ведомств!F502</f>
        <v>141.8</v>
      </c>
      <c r="G99" s="36">
        <f>ведомств!G502</f>
        <v>141.8</v>
      </c>
    </row>
    <row r="100" spans="1:7" s="35" customFormat="1" ht="44.25" customHeight="1">
      <c r="A100" s="30" t="s">
        <v>523</v>
      </c>
      <c r="B100" s="45" t="s">
        <v>418</v>
      </c>
      <c r="C100" s="45" t="s">
        <v>23</v>
      </c>
      <c r="D100" s="45" t="s">
        <v>15</v>
      </c>
      <c r="E100" s="45" t="s">
        <v>201</v>
      </c>
      <c r="F100" s="36">
        <f>ведомств!F468</f>
        <v>841.2</v>
      </c>
      <c r="G100" s="36">
        <f>ведомств!G468</f>
        <v>874.9</v>
      </c>
    </row>
    <row r="101" spans="1:7" s="35" customFormat="1" ht="34.5" customHeight="1">
      <c r="A101" s="30" t="s">
        <v>229</v>
      </c>
      <c r="B101" s="45" t="s">
        <v>419</v>
      </c>
      <c r="C101" s="45" t="s">
        <v>23</v>
      </c>
      <c r="D101" s="45" t="s">
        <v>15</v>
      </c>
      <c r="E101" s="45" t="s">
        <v>201</v>
      </c>
      <c r="F101" s="36">
        <f>ведомств!F470</f>
        <v>21963.1</v>
      </c>
      <c r="G101" s="36">
        <f>ведомств!G470</f>
        <v>21392.8</v>
      </c>
    </row>
    <row r="102" spans="1:7" s="35" customFormat="1" ht="48.75" customHeight="1">
      <c r="A102" s="31" t="s">
        <v>78</v>
      </c>
      <c r="B102" s="45" t="s">
        <v>420</v>
      </c>
      <c r="C102" s="45" t="s">
        <v>23</v>
      </c>
      <c r="D102" s="45" t="s">
        <v>15</v>
      </c>
      <c r="E102" s="45" t="s">
        <v>201</v>
      </c>
      <c r="F102" s="36">
        <f>ведомств!F472</f>
        <v>55633.8</v>
      </c>
      <c r="G102" s="36">
        <f>ведомств!G472</f>
        <v>58464.9</v>
      </c>
    </row>
    <row r="103" spans="1:7" s="35" customFormat="1" ht="60" customHeight="1">
      <c r="A103" s="30" t="s">
        <v>79</v>
      </c>
      <c r="B103" s="45" t="s">
        <v>421</v>
      </c>
      <c r="C103" s="45" t="s">
        <v>23</v>
      </c>
      <c r="D103" s="45" t="s">
        <v>15</v>
      </c>
      <c r="E103" s="45" t="s">
        <v>201</v>
      </c>
      <c r="F103" s="36">
        <f>ведомств!F474</f>
        <v>521.9</v>
      </c>
      <c r="G103" s="36">
        <f>ведомств!G474</f>
        <v>521.9</v>
      </c>
    </row>
    <row r="104" spans="1:7" s="35" customFormat="1" ht="79.5" customHeight="1">
      <c r="A104" s="31" t="s">
        <v>424</v>
      </c>
      <c r="B104" s="45" t="s">
        <v>422</v>
      </c>
      <c r="C104" s="45" t="s">
        <v>23</v>
      </c>
      <c r="D104" s="45" t="s">
        <v>15</v>
      </c>
      <c r="E104" s="45" t="s">
        <v>201</v>
      </c>
      <c r="F104" s="36">
        <f>ведомств!F476</f>
        <v>3190.7</v>
      </c>
      <c r="G104" s="36">
        <f>ведомств!G476</f>
        <v>3317.3</v>
      </c>
    </row>
    <row r="105" spans="1:7" s="96" customFormat="1" ht="36" customHeight="1">
      <c r="A105" s="34" t="s">
        <v>316</v>
      </c>
      <c r="B105" s="46" t="s">
        <v>315</v>
      </c>
      <c r="C105" s="46"/>
      <c r="D105" s="46"/>
      <c r="E105" s="46"/>
      <c r="F105" s="40">
        <f>SUM(F106:F111)</f>
        <v>61152</v>
      </c>
      <c r="G105" s="40">
        <f>SUM(G106:G111)</f>
        <v>62993.4</v>
      </c>
    </row>
    <row r="106" spans="1:7" s="96" customFormat="1" ht="42.75" customHeight="1">
      <c r="A106" s="30" t="s">
        <v>406</v>
      </c>
      <c r="B106" s="45" t="s">
        <v>405</v>
      </c>
      <c r="C106" s="45" t="s">
        <v>29</v>
      </c>
      <c r="D106" s="45" t="s">
        <v>15</v>
      </c>
      <c r="E106" s="45" t="s">
        <v>200</v>
      </c>
      <c r="F106" s="36">
        <f>ведомств!F450</f>
        <v>49337</v>
      </c>
      <c r="G106" s="36">
        <f>ведомств!G450</f>
        <v>51178.4</v>
      </c>
    </row>
    <row r="107" spans="1:7" s="96" customFormat="1" ht="69" customHeight="1">
      <c r="A107" s="30" t="s">
        <v>86</v>
      </c>
      <c r="B107" s="45" t="s">
        <v>432</v>
      </c>
      <c r="C107" s="45" t="s">
        <v>26</v>
      </c>
      <c r="D107" s="45" t="s">
        <v>15</v>
      </c>
      <c r="E107" s="45" t="s">
        <v>204</v>
      </c>
      <c r="F107" s="36">
        <f>ведомств!F504</f>
        <v>10504.4</v>
      </c>
      <c r="G107" s="36">
        <f>ведомств!G504</f>
        <v>10504.4</v>
      </c>
    </row>
    <row r="108" spans="1:7" s="96" customFormat="1" ht="35.25" customHeight="1">
      <c r="A108" s="30" t="s">
        <v>525</v>
      </c>
      <c r="B108" s="45" t="s">
        <v>432</v>
      </c>
      <c r="C108" s="45" t="s">
        <v>30</v>
      </c>
      <c r="D108" s="45" t="s">
        <v>15</v>
      </c>
      <c r="E108" s="45" t="s">
        <v>204</v>
      </c>
      <c r="F108" s="36">
        <f>ведомств!F505</f>
        <v>0</v>
      </c>
      <c r="G108" s="36">
        <f>ведомств!G505</f>
        <v>0</v>
      </c>
    </row>
    <row r="109" spans="1:7" s="96" customFormat="1" ht="35.25" customHeight="1">
      <c r="A109" s="30" t="s">
        <v>526</v>
      </c>
      <c r="B109" s="45" t="s">
        <v>432</v>
      </c>
      <c r="C109" s="45" t="s">
        <v>21</v>
      </c>
      <c r="D109" s="45" t="s">
        <v>15</v>
      </c>
      <c r="E109" s="45" t="s">
        <v>204</v>
      </c>
      <c r="F109" s="36">
        <f>ведомств!F506</f>
        <v>0</v>
      </c>
      <c r="G109" s="36">
        <f>ведомств!G506</f>
        <v>0</v>
      </c>
    </row>
    <row r="110" spans="1:7" s="96" customFormat="1" ht="78" customHeight="1">
      <c r="A110" s="30" t="s">
        <v>820</v>
      </c>
      <c r="B110" s="45" t="s">
        <v>821</v>
      </c>
      <c r="C110" s="45" t="s">
        <v>23</v>
      </c>
      <c r="D110" s="45" t="s">
        <v>15</v>
      </c>
      <c r="E110" s="45" t="s">
        <v>204</v>
      </c>
      <c r="F110" s="36">
        <f>ведомств!F508</f>
        <v>1200</v>
      </c>
      <c r="G110" s="36">
        <f>ведомств!G508</f>
        <v>1200</v>
      </c>
    </row>
    <row r="111" spans="1:7" s="96" customFormat="1" ht="54" customHeight="1">
      <c r="A111" s="150" t="s">
        <v>824</v>
      </c>
      <c r="B111" s="45" t="s">
        <v>822</v>
      </c>
      <c r="C111" s="45" t="s">
        <v>29</v>
      </c>
      <c r="D111" s="45" t="s">
        <v>15</v>
      </c>
      <c r="E111" s="45" t="s">
        <v>204</v>
      </c>
      <c r="F111" s="36">
        <f>ведомств!F510</f>
        <v>110.6</v>
      </c>
      <c r="G111" s="36">
        <f>ведомств!G510</f>
        <v>110.6</v>
      </c>
    </row>
    <row r="112" spans="1:7" s="96" customFormat="1" ht="35.25" customHeight="1">
      <c r="A112" s="157" t="s">
        <v>655</v>
      </c>
      <c r="B112" s="2" t="s">
        <v>656</v>
      </c>
      <c r="C112" s="45"/>
      <c r="D112" s="45"/>
      <c r="E112" s="45"/>
      <c r="F112" s="39">
        <f>F113</f>
        <v>89.5</v>
      </c>
      <c r="G112" s="39">
        <f>G113</f>
        <v>89.5</v>
      </c>
    </row>
    <row r="113" spans="1:7" s="96" customFormat="1" ht="35.25" customHeight="1">
      <c r="A113" s="147" t="s">
        <v>658</v>
      </c>
      <c r="B113" s="45" t="s">
        <v>654</v>
      </c>
      <c r="C113" s="45" t="s">
        <v>29</v>
      </c>
      <c r="D113" s="45" t="s">
        <v>205</v>
      </c>
      <c r="E113" s="45" t="s">
        <v>205</v>
      </c>
      <c r="F113" s="36">
        <f>ведомств!F276</f>
        <v>89.5</v>
      </c>
      <c r="G113" s="36">
        <f>ведомств!G276</f>
        <v>89.5</v>
      </c>
    </row>
    <row r="114" spans="1:7" s="97" customFormat="1" ht="33.75" customHeight="1">
      <c r="A114" s="156" t="s">
        <v>634</v>
      </c>
      <c r="B114" s="155" t="s">
        <v>637</v>
      </c>
      <c r="C114" s="45"/>
      <c r="D114" s="70"/>
      <c r="E114" s="70"/>
      <c r="F114" s="99">
        <f>F115+F116</f>
        <v>0</v>
      </c>
      <c r="G114" s="99">
        <f>G115+G116</f>
        <v>0</v>
      </c>
    </row>
    <row r="115" spans="1:7" s="97" customFormat="1" ht="50.25" customHeight="1">
      <c r="A115" s="147" t="s">
        <v>698</v>
      </c>
      <c r="B115" s="154" t="s">
        <v>632</v>
      </c>
      <c r="C115" s="45" t="s">
        <v>30</v>
      </c>
      <c r="D115" s="70" t="s">
        <v>204</v>
      </c>
      <c r="E115" s="70" t="s">
        <v>203</v>
      </c>
      <c r="F115" s="71">
        <f>ведомств!F578</f>
        <v>0</v>
      </c>
      <c r="G115" s="71">
        <f>ведомств!G578</f>
        <v>0</v>
      </c>
    </row>
    <row r="116" spans="1:7" s="97" customFormat="1" ht="39.75" customHeight="1">
      <c r="A116" s="147" t="s">
        <v>699</v>
      </c>
      <c r="B116" s="154" t="s">
        <v>696</v>
      </c>
      <c r="C116" s="45" t="s">
        <v>30</v>
      </c>
      <c r="D116" s="70" t="s">
        <v>204</v>
      </c>
      <c r="E116" s="70" t="s">
        <v>203</v>
      </c>
      <c r="F116" s="71">
        <f>ведомств!F580</f>
        <v>0</v>
      </c>
      <c r="G116" s="71">
        <f>ведомств!G580</f>
        <v>0</v>
      </c>
    </row>
    <row r="117" spans="1:7" s="97" customFormat="1" ht="36" customHeight="1">
      <c r="A117" s="32" t="s">
        <v>761</v>
      </c>
      <c r="B117" s="2" t="s">
        <v>381</v>
      </c>
      <c r="C117" s="2"/>
      <c r="D117" s="2"/>
      <c r="E117" s="2"/>
      <c r="F117" s="39">
        <f>F118</f>
        <v>0</v>
      </c>
      <c r="G117" s="39">
        <f>G118</f>
        <v>0</v>
      </c>
    </row>
    <row r="118" spans="1:7" s="97" customFormat="1" ht="36.75" customHeight="1">
      <c r="A118" s="30" t="s">
        <v>303</v>
      </c>
      <c r="B118" s="45" t="s">
        <v>382</v>
      </c>
      <c r="C118" s="2"/>
      <c r="D118" s="2"/>
      <c r="E118" s="2"/>
      <c r="F118" s="36">
        <f>F119</f>
        <v>0</v>
      </c>
      <c r="G118" s="36">
        <f>G119</f>
        <v>0</v>
      </c>
    </row>
    <row r="119" spans="1:7" s="95" customFormat="1" ht="34.5" customHeight="1">
      <c r="A119" s="30" t="s">
        <v>398</v>
      </c>
      <c r="B119" s="45" t="s">
        <v>397</v>
      </c>
      <c r="C119" s="45" t="s">
        <v>30</v>
      </c>
      <c r="D119" s="45" t="s">
        <v>203</v>
      </c>
      <c r="E119" s="45" t="s">
        <v>201</v>
      </c>
      <c r="F119" s="36">
        <f>ведомств!F136</f>
        <v>0</v>
      </c>
      <c r="G119" s="36">
        <f>ведомств!G136</f>
        <v>0</v>
      </c>
    </row>
    <row r="120" spans="1:7" s="95" customFormat="1" ht="34.5" customHeight="1">
      <c r="A120" s="32" t="s">
        <v>490</v>
      </c>
      <c r="B120" s="2" t="s">
        <v>491</v>
      </c>
      <c r="C120" s="2"/>
      <c r="D120" s="2"/>
      <c r="E120" s="2"/>
      <c r="F120" s="39">
        <f>F121+F122</f>
        <v>372.7</v>
      </c>
      <c r="G120" s="39">
        <f>G121+G122</f>
        <v>372.7</v>
      </c>
    </row>
    <row r="121" spans="1:7" s="95" customFormat="1" ht="34.5" customHeight="1">
      <c r="A121" s="30" t="s">
        <v>489</v>
      </c>
      <c r="B121" s="45" t="s">
        <v>487</v>
      </c>
      <c r="C121" s="45" t="s">
        <v>278</v>
      </c>
      <c r="D121" s="45" t="s">
        <v>200</v>
      </c>
      <c r="E121" s="45" t="s">
        <v>201</v>
      </c>
      <c r="F121" s="36">
        <f>ведомств!F418</f>
        <v>0</v>
      </c>
      <c r="G121" s="36">
        <f>ведомств!G418</f>
        <v>0</v>
      </c>
    </row>
    <row r="122" spans="1:7" s="95" customFormat="1" ht="149.25" customHeight="1">
      <c r="A122" s="30" t="s">
        <v>687</v>
      </c>
      <c r="B122" s="45" t="s">
        <v>686</v>
      </c>
      <c r="C122" s="45" t="s">
        <v>30</v>
      </c>
      <c r="D122" s="45" t="s">
        <v>201</v>
      </c>
      <c r="E122" s="45" t="s">
        <v>15</v>
      </c>
      <c r="F122" s="36">
        <f>ведомств!F384</f>
        <v>372.7</v>
      </c>
      <c r="G122" s="36">
        <f>ведомств!G384</f>
        <v>372.7</v>
      </c>
    </row>
    <row r="123" spans="1:7" s="95" customFormat="1" ht="34.5" customHeight="1">
      <c r="A123" s="32" t="s">
        <v>594</v>
      </c>
      <c r="B123" s="2" t="s">
        <v>595</v>
      </c>
      <c r="C123" s="2"/>
      <c r="D123" s="2"/>
      <c r="E123" s="2"/>
      <c r="F123" s="39">
        <f>F124+F125</f>
        <v>966</v>
      </c>
      <c r="G123" s="39">
        <f>G124+G125</f>
        <v>632.7</v>
      </c>
    </row>
    <row r="124" spans="1:7" s="95" customFormat="1" ht="57" customHeight="1">
      <c r="A124" s="30" t="s">
        <v>596</v>
      </c>
      <c r="B124" s="45" t="s">
        <v>677</v>
      </c>
      <c r="C124" s="45" t="s">
        <v>30</v>
      </c>
      <c r="D124" s="45" t="s">
        <v>202</v>
      </c>
      <c r="E124" s="45" t="s">
        <v>203</v>
      </c>
      <c r="F124" s="36">
        <f>ведомств!F111</f>
        <v>632.7</v>
      </c>
      <c r="G124" s="36">
        <f>ведомств!G111</f>
        <v>632.7</v>
      </c>
    </row>
    <row r="125" spans="1:7" s="95" customFormat="1" ht="57" customHeight="1">
      <c r="A125" s="8" t="s">
        <v>702</v>
      </c>
      <c r="B125" s="45" t="s">
        <v>701</v>
      </c>
      <c r="C125" s="45" t="s">
        <v>30</v>
      </c>
      <c r="D125" s="45" t="s">
        <v>202</v>
      </c>
      <c r="E125" s="45" t="s">
        <v>203</v>
      </c>
      <c r="F125" s="36">
        <f>ведомств!F566</f>
        <v>333.3</v>
      </c>
      <c r="G125" s="36">
        <f>ведомств!G566</f>
        <v>0</v>
      </c>
    </row>
    <row r="126" spans="1:7" s="95" customFormat="1" ht="39" customHeight="1">
      <c r="A126" s="32" t="s">
        <v>683</v>
      </c>
      <c r="B126" s="2" t="s">
        <v>681</v>
      </c>
      <c r="C126" s="2"/>
      <c r="D126" s="2"/>
      <c r="E126" s="2"/>
      <c r="F126" s="39">
        <f>F127+F128</f>
        <v>601.2</v>
      </c>
      <c r="G126" s="39">
        <f>G127+G128</f>
        <v>601.2</v>
      </c>
    </row>
    <row r="127" spans="1:7" s="95" customFormat="1" ht="57" customHeight="1">
      <c r="A127" s="30" t="s">
        <v>181</v>
      </c>
      <c r="B127" s="45" t="s">
        <v>682</v>
      </c>
      <c r="C127" s="45" t="s">
        <v>26</v>
      </c>
      <c r="D127" s="45" t="s">
        <v>202</v>
      </c>
      <c r="E127" s="45" t="s">
        <v>6</v>
      </c>
      <c r="F127" s="36">
        <f>ведомств!F388</f>
        <v>0</v>
      </c>
      <c r="G127" s="36">
        <f>ведомств!G388</f>
        <v>0</v>
      </c>
    </row>
    <row r="128" spans="1:7" s="95" customFormat="1" ht="48" customHeight="1">
      <c r="A128" s="30" t="s">
        <v>516</v>
      </c>
      <c r="B128" s="45" t="s">
        <v>682</v>
      </c>
      <c r="C128" s="45" t="s">
        <v>30</v>
      </c>
      <c r="D128" s="45" t="s">
        <v>202</v>
      </c>
      <c r="E128" s="45" t="s">
        <v>6</v>
      </c>
      <c r="F128" s="36">
        <f>ведомств!F389</f>
        <v>601.2</v>
      </c>
      <c r="G128" s="36">
        <f>ведомств!G389</f>
        <v>601.2</v>
      </c>
    </row>
    <row r="129" spans="1:7" s="95" customFormat="1" ht="42.75" customHeight="1">
      <c r="A129" s="32" t="s">
        <v>762</v>
      </c>
      <c r="B129" s="2" t="s">
        <v>613</v>
      </c>
      <c r="C129" s="45"/>
      <c r="D129" s="45"/>
      <c r="E129" s="45"/>
      <c r="F129" s="39">
        <f>F130+F131</f>
        <v>2689.5</v>
      </c>
      <c r="G129" s="39">
        <f>G130+G131</f>
        <v>2761.1</v>
      </c>
    </row>
    <row r="130" spans="1:7" s="95" customFormat="1" ht="42.75" customHeight="1">
      <c r="A130" s="147" t="s">
        <v>618</v>
      </c>
      <c r="B130" s="45" t="s">
        <v>614</v>
      </c>
      <c r="C130" s="45" t="s">
        <v>30</v>
      </c>
      <c r="D130" s="45" t="s">
        <v>617</v>
      </c>
      <c r="E130" s="45" t="s">
        <v>6</v>
      </c>
      <c r="F130" s="36">
        <f>ведомств!F43</f>
        <v>122.7</v>
      </c>
      <c r="G130" s="36">
        <f>ведомств!G43</f>
        <v>125.9</v>
      </c>
    </row>
    <row r="131" spans="1:7" s="95" customFormat="1" ht="42.75" customHeight="1">
      <c r="A131" s="153" t="s">
        <v>846</v>
      </c>
      <c r="B131" s="45" t="s">
        <v>845</v>
      </c>
      <c r="C131" s="45" t="s">
        <v>30</v>
      </c>
      <c r="D131" s="45" t="s">
        <v>206</v>
      </c>
      <c r="E131" s="45" t="s">
        <v>6</v>
      </c>
      <c r="F131" s="36">
        <f>ведомств!F45</f>
        <v>2566.8</v>
      </c>
      <c r="G131" s="36">
        <f>ведомств!G45</f>
        <v>2635.2</v>
      </c>
    </row>
    <row r="132" spans="1:7" s="95" customFormat="1" ht="22.5">
      <c r="A132" s="32" t="s">
        <v>12</v>
      </c>
      <c r="B132" s="98" t="s">
        <v>243</v>
      </c>
      <c r="C132" s="98"/>
      <c r="D132" s="3"/>
      <c r="E132" s="3"/>
      <c r="F132" s="99">
        <f>F133+F143+F150</f>
        <v>323803.921</v>
      </c>
      <c r="G132" s="99">
        <f>G133+G143+G150</f>
        <v>370203.71699999995</v>
      </c>
    </row>
    <row r="133" spans="1:7" s="103" customFormat="1" ht="21">
      <c r="A133" s="114" t="s">
        <v>13</v>
      </c>
      <c r="B133" s="100" t="s">
        <v>14</v>
      </c>
      <c r="C133" s="100"/>
      <c r="D133" s="101"/>
      <c r="E133" s="101"/>
      <c r="F133" s="102">
        <f>F134+F138+F141</f>
        <v>0</v>
      </c>
      <c r="G133" s="102">
        <f>G134+G138+G141</f>
        <v>0</v>
      </c>
    </row>
    <row r="134" spans="1:7" s="96" customFormat="1" ht="22.5">
      <c r="A134" s="34" t="s">
        <v>37</v>
      </c>
      <c r="B134" s="104" t="s">
        <v>252</v>
      </c>
      <c r="C134" s="104"/>
      <c r="D134" s="105"/>
      <c r="E134" s="105"/>
      <c r="F134" s="106">
        <f>F135+F136+F137</f>
        <v>0</v>
      </c>
      <c r="G134" s="106">
        <f>G135+G136+G137</f>
        <v>0</v>
      </c>
    </row>
    <row r="135" spans="1:7" s="95" customFormat="1" ht="45">
      <c r="A135" s="30" t="s">
        <v>796</v>
      </c>
      <c r="B135" s="69" t="s">
        <v>251</v>
      </c>
      <c r="C135" s="69">
        <v>200</v>
      </c>
      <c r="D135" s="70" t="s">
        <v>6</v>
      </c>
      <c r="E135" s="70" t="s">
        <v>18</v>
      </c>
      <c r="F135" s="71">
        <f>ведомств!F342</f>
        <v>0</v>
      </c>
      <c r="G135" s="71">
        <f>ведомств!G342</f>
        <v>0</v>
      </c>
    </row>
    <row r="136" spans="1:7" s="95" customFormat="1" ht="33.75">
      <c r="A136" s="30" t="s">
        <v>797</v>
      </c>
      <c r="B136" s="69" t="s">
        <v>266</v>
      </c>
      <c r="C136" s="69">
        <v>200</v>
      </c>
      <c r="D136" s="70" t="s">
        <v>6</v>
      </c>
      <c r="E136" s="70" t="s">
        <v>18</v>
      </c>
      <c r="F136" s="36">
        <f>ведомств!F553</f>
        <v>0</v>
      </c>
      <c r="G136" s="36">
        <f>ведомств!G553</f>
        <v>0</v>
      </c>
    </row>
    <row r="137" spans="1:7" s="95" customFormat="1" ht="49.5" customHeight="1">
      <c r="A137" s="30" t="s">
        <v>763</v>
      </c>
      <c r="B137" s="69" t="s">
        <v>262</v>
      </c>
      <c r="C137" s="69">
        <v>200</v>
      </c>
      <c r="D137" s="70" t="s">
        <v>6</v>
      </c>
      <c r="E137" s="70" t="s">
        <v>18</v>
      </c>
      <c r="F137" s="71">
        <f>ведомств!F344</f>
        <v>0</v>
      </c>
      <c r="G137" s="71">
        <f>ведомств!G344</f>
        <v>0</v>
      </c>
    </row>
    <row r="138" spans="1:7" s="96" customFormat="1" ht="22.5">
      <c r="A138" s="34" t="s">
        <v>38</v>
      </c>
      <c r="B138" s="104" t="s">
        <v>253</v>
      </c>
      <c r="C138" s="104"/>
      <c r="D138" s="105"/>
      <c r="E138" s="105"/>
      <c r="F138" s="106">
        <f>F139+F140</f>
        <v>0</v>
      </c>
      <c r="G138" s="106">
        <f>G139+G140</f>
        <v>0</v>
      </c>
    </row>
    <row r="139" spans="1:7" s="95" customFormat="1" ht="45">
      <c r="A139" s="30" t="s">
        <v>876</v>
      </c>
      <c r="B139" s="69" t="s">
        <v>264</v>
      </c>
      <c r="C139" s="69">
        <v>200</v>
      </c>
      <c r="D139" s="70" t="s">
        <v>6</v>
      </c>
      <c r="E139" s="70" t="s">
        <v>18</v>
      </c>
      <c r="F139" s="71">
        <f>ведомств!F347</f>
        <v>0</v>
      </c>
      <c r="G139" s="71">
        <f>ведомств!G347</f>
        <v>0</v>
      </c>
    </row>
    <row r="140" spans="1:7" s="95" customFormat="1" ht="45">
      <c r="A140" s="30" t="s">
        <v>764</v>
      </c>
      <c r="B140" s="69" t="s">
        <v>263</v>
      </c>
      <c r="C140" s="69">
        <v>200</v>
      </c>
      <c r="D140" s="70" t="s">
        <v>6</v>
      </c>
      <c r="E140" s="70" t="s">
        <v>18</v>
      </c>
      <c r="F140" s="71">
        <f>ведомств!F349</f>
        <v>0</v>
      </c>
      <c r="G140" s="71">
        <f>ведомств!G349</f>
        <v>0</v>
      </c>
    </row>
    <row r="141" spans="1:7" s="96" customFormat="1" ht="33.75">
      <c r="A141" s="34" t="s">
        <v>222</v>
      </c>
      <c r="B141" s="104" t="s">
        <v>485</v>
      </c>
      <c r="C141" s="104"/>
      <c r="D141" s="105"/>
      <c r="E141" s="105"/>
      <c r="F141" s="106">
        <f>F142</f>
        <v>0</v>
      </c>
      <c r="G141" s="106">
        <f>G142</f>
        <v>0</v>
      </c>
    </row>
    <row r="142" spans="1:7" s="95" customFormat="1" ht="45">
      <c r="A142" s="30" t="s">
        <v>765</v>
      </c>
      <c r="B142" s="69" t="s">
        <v>484</v>
      </c>
      <c r="C142" s="69">
        <v>600</v>
      </c>
      <c r="D142" s="70" t="s">
        <v>17</v>
      </c>
      <c r="E142" s="70" t="s">
        <v>200</v>
      </c>
      <c r="F142" s="71">
        <f>ведомств!F405</f>
        <v>0</v>
      </c>
      <c r="G142" s="71">
        <f>ведомств!G405</f>
        <v>0</v>
      </c>
    </row>
    <row r="143" spans="1:7" s="95" customFormat="1" ht="11.25">
      <c r="A143" s="115" t="s">
        <v>172</v>
      </c>
      <c r="B143" s="98" t="s">
        <v>173</v>
      </c>
      <c r="C143" s="98"/>
      <c r="D143" s="3"/>
      <c r="E143" s="3"/>
      <c r="F143" s="99">
        <f>F144+F148+F147</f>
        <v>0</v>
      </c>
      <c r="G143" s="99">
        <f>G144+G148+G147</f>
        <v>374.594</v>
      </c>
    </row>
    <row r="144" spans="1:7" s="95" customFormat="1" ht="57.75" customHeight="1">
      <c r="A144" s="116" t="s">
        <v>41</v>
      </c>
      <c r="B144" s="69" t="s">
        <v>259</v>
      </c>
      <c r="C144" s="69"/>
      <c r="D144" s="70"/>
      <c r="E144" s="70"/>
      <c r="F144" s="71">
        <f>F145+F146</f>
        <v>0</v>
      </c>
      <c r="G144" s="71">
        <f>G145+G146</f>
        <v>0</v>
      </c>
    </row>
    <row r="145" spans="1:7" s="95" customFormat="1" ht="46.5" customHeight="1">
      <c r="A145" s="30" t="s">
        <v>766</v>
      </c>
      <c r="B145" s="69" t="s">
        <v>265</v>
      </c>
      <c r="C145" s="69">
        <v>200</v>
      </c>
      <c r="D145" s="70" t="s">
        <v>6</v>
      </c>
      <c r="E145" s="70" t="s">
        <v>18</v>
      </c>
      <c r="F145" s="71">
        <f>ведомств!F351</f>
        <v>0</v>
      </c>
      <c r="G145" s="71">
        <f>ведомств!G351</f>
        <v>0</v>
      </c>
    </row>
    <row r="146" spans="1:7" s="95" customFormat="1" ht="46.5" customHeight="1">
      <c r="A146" s="30" t="s">
        <v>767</v>
      </c>
      <c r="B146" s="69" t="s">
        <v>265</v>
      </c>
      <c r="C146" s="69">
        <v>300</v>
      </c>
      <c r="D146" s="70" t="s">
        <v>6</v>
      </c>
      <c r="E146" s="70" t="s">
        <v>18</v>
      </c>
      <c r="F146" s="71">
        <f>ведомств!F352</f>
        <v>0</v>
      </c>
      <c r="G146" s="71">
        <f>ведомств!G352</f>
        <v>0</v>
      </c>
    </row>
    <row r="147" spans="1:7" s="95" customFormat="1" ht="46.5" customHeight="1">
      <c r="A147" s="162" t="s">
        <v>667</v>
      </c>
      <c r="B147" s="69" t="s">
        <v>627</v>
      </c>
      <c r="C147" s="69">
        <v>200</v>
      </c>
      <c r="D147" s="70" t="s">
        <v>151</v>
      </c>
      <c r="E147" s="70" t="s">
        <v>18</v>
      </c>
      <c r="F147" s="71">
        <f>ведомств!F354</f>
        <v>0</v>
      </c>
      <c r="G147" s="71">
        <f>ведомств!G354</f>
        <v>0</v>
      </c>
    </row>
    <row r="148" spans="1:7" s="95" customFormat="1" ht="46.5" customHeight="1">
      <c r="A148" s="30" t="s">
        <v>537</v>
      </c>
      <c r="B148" s="69" t="s">
        <v>536</v>
      </c>
      <c r="C148" s="69"/>
      <c r="D148" s="70"/>
      <c r="E148" s="70"/>
      <c r="F148" s="71">
        <f>F149</f>
        <v>0</v>
      </c>
      <c r="G148" s="71">
        <f>G149</f>
        <v>374.594</v>
      </c>
    </row>
    <row r="149" spans="1:7" s="95" customFormat="1" ht="46.5" customHeight="1">
      <c r="A149" s="30" t="s">
        <v>768</v>
      </c>
      <c r="B149" s="69" t="s">
        <v>535</v>
      </c>
      <c r="C149" s="69">
        <v>200</v>
      </c>
      <c r="D149" s="70" t="s">
        <v>202</v>
      </c>
      <c r="E149" s="70" t="s">
        <v>206</v>
      </c>
      <c r="F149" s="71">
        <f>ведомств!F573</f>
        <v>0</v>
      </c>
      <c r="G149" s="71">
        <f>ведомств!G573</f>
        <v>374.594</v>
      </c>
    </row>
    <row r="150" spans="1:7" s="95" customFormat="1" ht="11.25">
      <c r="A150" s="115" t="s">
        <v>174</v>
      </c>
      <c r="B150" s="98" t="s">
        <v>175</v>
      </c>
      <c r="C150" s="98"/>
      <c r="D150" s="3"/>
      <c r="E150" s="3"/>
      <c r="F150" s="99">
        <f>F151+F175+F185+F187+F191+F202+F214+F232</f>
        <v>323803.921</v>
      </c>
      <c r="G150" s="99">
        <f>G151+G175+G185+G187+G191+G202+G214+G232</f>
        <v>369829.12299999996</v>
      </c>
    </row>
    <row r="151" spans="1:7" s="97" customFormat="1" ht="11.25">
      <c r="A151" s="115" t="s">
        <v>45</v>
      </c>
      <c r="B151" s="98" t="s">
        <v>267</v>
      </c>
      <c r="C151" s="98"/>
      <c r="D151" s="3"/>
      <c r="E151" s="3"/>
      <c r="F151" s="99">
        <f>F152</f>
        <v>151666.561</v>
      </c>
      <c r="G151" s="99">
        <f>G152</f>
        <v>154411.561</v>
      </c>
    </row>
    <row r="152" spans="1:7" s="97" customFormat="1" ht="22.5">
      <c r="A152" s="9" t="s">
        <v>769</v>
      </c>
      <c r="B152" s="98" t="s">
        <v>268</v>
      </c>
      <c r="C152" s="98"/>
      <c r="D152" s="3"/>
      <c r="E152" s="3"/>
      <c r="F152" s="99">
        <f>SUM(F153:F174)</f>
        <v>151666.561</v>
      </c>
      <c r="G152" s="99">
        <f>SUM(G153:G174)</f>
        <v>154411.561</v>
      </c>
    </row>
    <row r="153" spans="1:7" s="95" customFormat="1" ht="69.75" customHeight="1">
      <c r="A153" s="30" t="s">
        <v>554</v>
      </c>
      <c r="B153" s="69" t="s">
        <v>372</v>
      </c>
      <c r="C153" s="69">
        <v>100</v>
      </c>
      <c r="D153" s="70" t="s">
        <v>205</v>
      </c>
      <c r="E153" s="70" t="s">
        <v>6</v>
      </c>
      <c r="F153" s="36">
        <f>ведомств!F204</f>
        <v>15266.402</v>
      </c>
      <c r="G153" s="36">
        <f>ведомств!G204</f>
        <v>15266.402</v>
      </c>
    </row>
    <row r="154" spans="1:7" s="95" customFormat="1" ht="48" customHeight="1">
      <c r="A154" s="30" t="s">
        <v>555</v>
      </c>
      <c r="B154" s="69" t="s">
        <v>372</v>
      </c>
      <c r="C154" s="69">
        <v>200</v>
      </c>
      <c r="D154" s="70" t="s">
        <v>205</v>
      </c>
      <c r="E154" s="70" t="s">
        <v>6</v>
      </c>
      <c r="F154" s="36">
        <f>ведомств!F205</f>
        <v>0</v>
      </c>
      <c r="G154" s="36">
        <f>ведомств!G205</f>
        <v>0</v>
      </c>
    </row>
    <row r="155" spans="1:7" s="95" customFormat="1" ht="48" customHeight="1">
      <c r="A155" s="30" t="s">
        <v>804</v>
      </c>
      <c r="B155" s="69" t="s">
        <v>372</v>
      </c>
      <c r="C155" s="69">
        <v>600</v>
      </c>
      <c r="D155" s="70" t="s">
        <v>205</v>
      </c>
      <c r="E155" s="70" t="s">
        <v>6</v>
      </c>
      <c r="F155" s="36">
        <f>ведомств!F206</f>
        <v>4391.221</v>
      </c>
      <c r="G155" s="36">
        <f>ведомств!G206</f>
        <v>4391.221</v>
      </c>
    </row>
    <row r="156" spans="1:7" s="95" customFormat="1" ht="33" customHeight="1">
      <c r="A156" s="30" t="s">
        <v>556</v>
      </c>
      <c r="B156" s="69" t="s">
        <v>372</v>
      </c>
      <c r="C156" s="69">
        <v>800</v>
      </c>
      <c r="D156" s="70" t="s">
        <v>205</v>
      </c>
      <c r="E156" s="70" t="s">
        <v>6</v>
      </c>
      <c r="F156" s="36">
        <f>ведомств!F207</f>
        <v>0</v>
      </c>
      <c r="G156" s="36">
        <f>ведомств!G207</f>
        <v>0</v>
      </c>
    </row>
    <row r="157" spans="1:7" s="95" customFormat="1" ht="79.5" customHeight="1">
      <c r="A157" s="30" t="s">
        <v>534</v>
      </c>
      <c r="B157" s="45" t="s">
        <v>533</v>
      </c>
      <c r="C157" s="69">
        <v>200</v>
      </c>
      <c r="D157" s="70" t="s">
        <v>205</v>
      </c>
      <c r="E157" s="70" t="s">
        <v>6</v>
      </c>
      <c r="F157" s="36">
        <f>ведомств!F209</f>
        <v>0</v>
      </c>
      <c r="G157" s="36">
        <f>ведомств!G209</f>
        <v>0</v>
      </c>
    </row>
    <row r="158" spans="1:7" s="95" customFormat="1" ht="69" customHeight="1">
      <c r="A158" s="30" t="s">
        <v>557</v>
      </c>
      <c r="B158" s="69" t="s">
        <v>373</v>
      </c>
      <c r="C158" s="69">
        <v>100</v>
      </c>
      <c r="D158" s="70" t="s">
        <v>205</v>
      </c>
      <c r="E158" s="70" t="s">
        <v>200</v>
      </c>
      <c r="F158" s="36">
        <f>ведомств!F249</f>
        <v>66965.577</v>
      </c>
      <c r="G158" s="36">
        <f>ведомств!G249</f>
        <v>67210.577</v>
      </c>
    </row>
    <row r="159" spans="1:7" s="95" customFormat="1" ht="43.5" customHeight="1">
      <c r="A159" s="30" t="s">
        <v>558</v>
      </c>
      <c r="B159" s="69" t="s">
        <v>373</v>
      </c>
      <c r="C159" s="69">
        <v>200</v>
      </c>
      <c r="D159" s="70" t="s">
        <v>205</v>
      </c>
      <c r="E159" s="70" t="s">
        <v>200</v>
      </c>
      <c r="F159" s="36">
        <f>ведомств!F250</f>
        <v>0</v>
      </c>
      <c r="G159" s="36">
        <f>ведомств!G250</f>
        <v>0</v>
      </c>
    </row>
    <row r="160" spans="1:7" s="95" customFormat="1" ht="43.5" customHeight="1">
      <c r="A160" s="30" t="s">
        <v>559</v>
      </c>
      <c r="B160" s="69" t="s">
        <v>373</v>
      </c>
      <c r="C160" s="69">
        <v>600</v>
      </c>
      <c r="D160" s="70" t="s">
        <v>205</v>
      </c>
      <c r="E160" s="70" t="s">
        <v>200</v>
      </c>
      <c r="F160" s="36">
        <f>ведомств!F251</f>
        <v>30226.442</v>
      </c>
      <c r="G160" s="36">
        <f>ведомств!G251</f>
        <v>30226.442</v>
      </c>
    </row>
    <row r="161" spans="1:7" s="95" customFormat="1" ht="33" customHeight="1">
      <c r="A161" s="30" t="s">
        <v>560</v>
      </c>
      <c r="B161" s="69" t="s">
        <v>373</v>
      </c>
      <c r="C161" s="69">
        <v>800</v>
      </c>
      <c r="D161" s="70" t="s">
        <v>205</v>
      </c>
      <c r="E161" s="70" t="s">
        <v>200</v>
      </c>
      <c r="F161" s="36">
        <f>ведомств!F252</f>
        <v>0</v>
      </c>
      <c r="G161" s="36">
        <f>ведомств!G252</f>
        <v>0</v>
      </c>
    </row>
    <row r="162" spans="1:7" s="95" customFormat="1" ht="48" customHeight="1">
      <c r="A162" s="30" t="s">
        <v>541</v>
      </c>
      <c r="B162" s="45" t="s">
        <v>531</v>
      </c>
      <c r="C162" s="69">
        <v>200</v>
      </c>
      <c r="D162" s="70" t="s">
        <v>205</v>
      </c>
      <c r="E162" s="70" t="s">
        <v>200</v>
      </c>
      <c r="F162" s="36">
        <f>ведомств!F174</f>
        <v>0</v>
      </c>
      <c r="G162" s="36">
        <f>ведомств!G174</f>
        <v>0</v>
      </c>
    </row>
    <row r="163" spans="1:7" s="95" customFormat="1" ht="58.5" customHeight="1">
      <c r="A163" s="30" t="s">
        <v>561</v>
      </c>
      <c r="B163" s="69" t="s">
        <v>374</v>
      </c>
      <c r="C163" s="69">
        <v>100</v>
      </c>
      <c r="D163" s="70" t="s">
        <v>205</v>
      </c>
      <c r="E163" s="70" t="s">
        <v>201</v>
      </c>
      <c r="F163" s="36">
        <f>ведомств!F262</f>
        <v>0</v>
      </c>
      <c r="G163" s="36">
        <f>ведомств!G262</f>
        <v>0</v>
      </c>
    </row>
    <row r="164" spans="1:7" s="95" customFormat="1" ht="33" customHeight="1">
      <c r="A164" s="30" t="s">
        <v>562</v>
      </c>
      <c r="B164" s="69" t="s">
        <v>374</v>
      </c>
      <c r="C164" s="69">
        <v>200</v>
      </c>
      <c r="D164" s="70" t="s">
        <v>205</v>
      </c>
      <c r="E164" s="70" t="s">
        <v>201</v>
      </c>
      <c r="F164" s="36">
        <f>ведомств!F263</f>
        <v>0</v>
      </c>
      <c r="G164" s="36">
        <f>ведомств!G263</f>
        <v>0</v>
      </c>
    </row>
    <row r="165" spans="1:7" s="95" customFormat="1" ht="46.5" customHeight="1">
      <c r="A165" s="30" t="s">
        <v>807</v>
      </c>
      <c r="B165" s="69" t="s">
        <v>374</v>
      </c>
      <c r="C165" s="69">
        <v>600</v>
      </c>
      <c r="D165" s="70" t="s">
        <v>205</v>
      </c>
      <c r="E165" s="70" t="s">
        <v>201</v>
      </c>
      <c r="F165" s="36">
        <f>ведомств!F264</f>
        <v>10371.587</v>
      </c>
      <c r="G165" s="36">
        <f>ведомств!G264</f>
        <v>10371.587</v>
      </c>
    </row>
    <row r="166" spans="1:7" s="95" customFormat="1" ht="54.75" customHeight="1">
      <c r="A166" s="30" t="s">
        <v>731</v>
      </c>
      <c r="B166" s="69" t="s">
        <v>729</v>
      </c>
      <c r="C166" s="69">
        <v>200</v>
      </c>
      <c r="D166" s="70" t="s">
        <v>205</v>
      </c>
      <c r="E166" s="70" t="s">
        <v>201</v>
      </c>
      <c r="F166" s="36">
        <f>ведомств!F266</f>
        <v>0</v>
      </c>
      <c r="G166" s="36">
        <f>ведомств!G266</f>
        <v>0</v>
      </c>
    </row>
    <row r="167" spans="1:7" s="95" customFormat="1" ht="60" customHeight="1">
      <c r="A167" s="30" t="s">
        <v>808</v>
      </c>
      <c r="B167" s="69" t="s">
        <v>729</v>
      </c>
      <c r="C167" s="69">
        <v>600</v>
      </c>
      <c r="D167" s="70" t="s">
        <v>205</v>
      </c>
      <c r="E167" s="70" t="s">
        <v>201</v>
      </c>
      <c r="F167" s="36">
        <f>ведомств!F267</f>
        <v>0</v>
      </c>
      <c r="G167" s="36">
        <f>ведомств!G267</f>
        <v>0</v>
      </c>
    </row>
    <row r="168" spans="1:7" s="95" customFormat="1" ht="45.75" customHeight="1">
      <c r="A168" s="30" t="s">
        <v>568</v>
      </c>
      <c r="B168" s="69" t="s">
        <v>375</v>
      </c>
      <c r="C168" s="69">
        <v>600</v>
      </c>
      <c r="D168" s="70" t="s">
        <v>205</v>
      </c>
      <c r="E168" s="70" t="s">
        <v>205</v>
      </c>
      <c r="F168" s="36">
        <f>ведомств!F279</f>
        <v>4337.07</v>
      </c>
      <c r="G168" s="36">
        <f>ведомств!G279</f>
        <v>4337.07</v>
      </c>
    </row>
    <row r="169" spans="1:7" s="95" customFormat="1" ht="58.5" customHeight="1">
      <c r="A169" s="30" t="s">
        <v>567</v>
      </c>
      <c r="B169" s="69" t="s">
        <v>376</v>
      </c>
      <c r="C169" s="69">
        <v>100</v>
      </c>
      <c r="D169" s="70" t="s">
        <v>205</v>
      </c>
      <c r="E169" s="70" t="s">
        <v>207</v>
      </c>
      <c r="F169" s="36">
        <f>ведомств!F287</f>
        <v>20108.262</v>
      </c>
      <c r="G169" s="36">
        <f>ведомств!G287</f>
        <v>20108.262</v>
      </c>
    </row>
    <row r="170" spans="1:7" s="95" customFormat="1" ht="35.25" customHeight="1">
      <c r="A170" s="30" t="s">
        <v>566</v>
      </c>
      <c r="B170" s="69" t="s">
        <v>376</v>
      </c>
      <c r="C170" s="69">
        <v>200</v>
      </c>
      <c r="D170" s="70" t="s">
        <v>205</v>
      </c>
      <c r="E170" s="70" t="s">
        <v>207</v>
      </c>
      <c r="F170" s="36">
        <f>ведомств!F288</f>
        <v>0</v>
      </c>
      <c r="G170" s="36">
        <f>ведомств!G288</f>
        <v>0</v>
      </c>
    </row>
    <row r="171" spans="1:7" s="95" customFormat="1" ht="23.25" customHeight="1">
      <c r="A171" s="30" t="s">
        <v>565</v>
      </c>
      <c r="B171" s="69" t="s">
        <v>376</v>
      </c>
      <c r="C171" s="69">
        <v>800</v>
      </c>
      <c r="D171" s="70" t="s">
        <v>205</v>
      </c>
      <c r="E171" s="70" t="s">
        <v>207</v>
      </c>
      <c r="F171" s="36">
        <f>ведомств!F289</f>
        <v>0</v>
      </c>
      <c r="G171" s="36">
        <f>ведомств!G289</f>
        <v>0</v>
      </c>
    </row>
    <row r="172" spans="1:7" s="95" customFormat="1" ht="48.75" customHeight="1">
      <c r="A172" s="30" t="s">
        <v>728</v>
      </c>
      <c r="B172" s="69" t="s">
        <v>726</v>
      </c>
      <c r="C172" s="69">
        <v>200</v>
      </c>
      <c r="D172" s="70" t="s">
        <v>205</v>
      </c>
      <c r="E172" s="70" t="s">
        <v>207</v>
      </c>
      <c r="F172" s="36">
        <f>ведомств!F291</f>
        <v>0</v>
      </c>
      <c r="G172" s="36">
        <f>ведомств!G291</f>
        <v>0</v>
      </c>
    </row>
    <row r="173" spans="1:7" s="95" customFormat="1" ht="36.75" customHeight="1">
      <c r="A173" s="30" t="s">
        <v>564</v>
      </c>
      <c r="B173" s="69" t="s">
        <v>378</v>
      </c>
      <c r="C173" s="69">
        <v>200</v>
      </c>
      <c r="D173" s="70" t="s">
        <v>205</v>
      </c>
      <c r="E173" s="70" t="s">
        <v>207</v>
      </c>
      <c r="F173" s="36">
        <f>ведомств!F293</f>
        <v>0</v>
      </c>
      <c r="G173" s="36">
        <f>ведомств!G293</f>
        <v>0</v>
      </c>
    </row>
    <row r="174" spans="1:7" s="95" customFormat="1" ht="48" customHeight="1">
      <c r="A174" s="30" t="s">
        <v>563</v>
      </c>
      <c r="B174" s="69" t="s">
        <v>377</v>
      </c>
      <c r="C174" s="69">
        <v>200</v>
      </c>
      <c r="D174" s="70" t="s">
        <v>205</v>
      </c>
      <c r="E174" s="70" t="s">
        <v>207</v>
      </c>
      <c r="F174" s="36">
        <f>ведомств!F295</f>
        <v>0</v>
      </c>
      <c r="G174" s="36">
        <f>ведомств!G295</f>
        <v>2500</v>
      </c>
    </row>
    <row r="175" spans="1:7" s="95" customFormat="1" ht="11.25">
      <c r="A175" s="115" t="s">
        <v>176</v>
      </c>
      <c r="B175" s="98" t="s">
        <v>244</v>
      </c>
      <c r="C175" s="98"/>
      <c r="D175" s="3"/>
      <c r="E175" s="3"/>
      <c r="F175" s="99">
        <f>F176+F177+F178+F182+F183+F184</f>
        <v>52657.8</v>
      </c>
      <c r="G175" s="99">
        <f>G176+G177+G178+G182+G183+G184</f>
        <v>72235.3</v>
      </c>
    </row>
    <row r="176" spans="1:7" s="95" customFormat="1" ht="45">
      <c r="A176" s="30" t="s">
        <v>770</v>
      </c>
      <c r="B176" s="69" t="s">
        <v>254</v>
      </c>
      <c r="C176" s="69">
        <v>200</v>
      </c>
      <c r="D176" s="70" t="s">
        <v>6</v>
      </c>
      <c r="E176" s="70" t="s">
        <v>18</v>
      </c>
      <c r="F176" s="71">
        <f>ведомств!F357</f>
        <v>0</v>
      </c>
      <c r="G176" s="71">
        <f>ведомств!G357</f>
        <v>0</v>
      </c>
    </row>
    <row r="177" spans="1:7" s="95" customFormat="1" ht="45">
      <c r="A177" s="30" t="s">
        <v>798</v>
      </c>
      <c r="B177" s="69" t="s">
        <v>255</v>
      </c>
      <c r="C177" s="69">
        <v>200</v>
      </c>
      <c r="D177" s="70" t="s">
        <v>6</v>
      </c>
      <c r="E177" s="70" t="s">
        <v>18</v>
      </c>
      <c r="F177" s="71">
        <f>ведомств!F359</f>
        <v>0</v>
      </c>
      <c r="G177" s="71">
        <f>ведомств!G359</f>
        <v>0</v>
      </c>
    </row>
    <row r="178" spans="1:7" s="95" customFormat="1" ht="22.5">
      <c r="A178" s="30" t="s">
        <v>739</v>
      </c>
      <c r="B178" s="69" t="s">
        <v>245</v>
      </c>
      <c r="C178" s="69"/>
      <c r="D178" s="70"/>
      <c r="E178" s="70"/>
      <c r="F178" s="71">
        <f>F179+F180+F181</f>
        <v>52657.8</v>
      </c>
      <c r="G178" s="71">
        <f>G179+G180+G181</f>
        <v>71015.3</v>
      </c>
    </row>
    <row r="179" spans="1:7" s="95" customFormat="1" ht="45">
      <c r="A179" s="30" t="s">
        <v>771</v>
      </c>
      <c r="B179" s="69" t="s">
        <v>513</v>
      </c>
      <c r="C179" s="69">
        <v>200</v>
      </c>
      <c r="D179" s="70" t="s">
        <v>202</v>
      </c>
      <c r="E179" s="70" t="s">
        <v>207</v>
      </c>
      <c r="F179" s="36">
        <f>ведомств!F120</f>
        <v>0</v>
      </c>
      <c r="G179" s="36">
        <f>ведомств!G120</f>
        <v>0</v>
      </c>
    </row>
    <row r="180" spans="1:7" s="95" customFormat="1" ht="45">
      <c r="A180" s="30" t="s">
        <v>772</v>
      </c>
      <c r="B180" s="69" t="s">
        <v>514</v>
      </c>
      <c r="C180" s="69">
        <v>200</v>
      </c>
      <c r="D180" s="70" t="s">
        <v>202</v>
      </c>
      <c r="E180" s="70" t="s">
        <v>207</v>
      </c>
      <c r="F180" s="36">
        <f>ведомств!F122</f>
        <v>19257.8</v>
      </c>
      <c r="G180" s="36">
        <f>ведомств!G122</f>
        <v>37615.3</v>
      </c>
    </row>
    <row r="181" spans="1:7" s="95" customFormat="1" ht="56.25">
      <c r="A181" s="30" t="s">
        <v>773</v>
      </c>
      <c r="B181" s="69" t="s">
        <v>514</v>
      </c>
      <c r="C181" s="69">
        <v>600</v>
      </c>
      <c r="D181" s="70" t="s">
        <v>202</v>
      </c>
      <c r="E181" s="70" t="s">
        <v>207</v>
      </c>
      <c r="F181" s="36">
        <f>ведомств!F123</f>
        <v>33400</v>
      </c>
      <c r="G181" s="36">
        <f>ведомств!G123</f>
        <v>33400</v>
      </c>
    </row>
    <row r="182" spans="1:7" s="95" customFormat="1" ht="45">
      <c r="A182" s="30" t="s">
        <v>799</v>
      </c>
      <c r="B182" s="69" t="s">
        <v>256</v>
      </c>
      <c r="C182" s="69">
        <v>200</v>
      </c>
      <c r="D182" s="70" t="s">
        <v>6</v>
      </c>
      <c r="E182" s="70" t="s">
        <v>18</v>
      </c>
      <c r="F182" s="71">
        <f>ведомств!F361</f>
        <v>0</v>
      </c>
      <c r="G182" s="71">
        <f>ведомств!G361</f>
        <v>0</v>
      </c>
    </row>
    <row r="183" spans="1:7" s="95" customFormat="1" ht="56.25">
      <c r="A183" s="30" t="s">
        <v>800</v>
      </c>
      <c r="B183" s="69" t="s">
        <v>257</v>
      </c>
      <c r="C183" s="69">
        <v>500</v>
      </c>
      <c r="D183" s="70" t="s">
        <v>201</v>
      </c>
      <c r="E183" s="70" t="s">
        <v>15</v>
      </c>
      <c r="F183" s="71">
        <f>ведомств!F421</f>
        <v>0</v>
      </c>
      <c r="G183" s="71">
        <f>ведомств!G421</f>
        <v>0</v>
      </c>
    </row>
    <row r="184" spans="1:7" s="95" customFormat="1" ht="67.5">
      <c r="A184" s="30" t="s">
        <v>801</v>
      </c>
      <c r="B184" s="69" t="s">
        <v>257</v>
      </c>
      <c r="C184" s="69">
        <v>200</v>
      </c>
      <c r="D184" s="70" t="s">
        <v>201</v>
      </c>
      <c r="E184" s="70" t="s">
        <v>207</v>
      </c>
      <c r="F184" s="71">
        <f>ведомств!F380</f>
        <v>0</v>
      </c>
      <c r="G184" s="71">
        <f>ведомств!G380</f>
        <v>1220</v>
      </c>
    </row>
    <row r="185" spans="1:7" s="97" customFormat="1" ht="11.25" customHeight="1">
      <c r="A185" s="32" t="s">
        <v>42</v>
      </c>
      <c r="B185" s="98" t="s">
        <v>260</v>
      </c>
      <c r="C185" s="98"/>
      <c r="D185" s="3"/>
      <c r="E185" s="3"/>
      <c r="F185" s="99">
        <f>SUM(F186:F186)</f>
        <v>0</v>
      </c>
      <c r="G185" s="99">
        <f>SUM(G186:G186)</f>
        <v>800</v>
      </c>
    </row>
    <row r="186" spans="1:7" s="97" customFormat="1" ht="36" customHeight="1">
      <c r="A186" s="30" t="s">
        <v>774</v>
      </c>
      <c r="B186" s="69" t="s">
        <v>261</v>
      </c>
      <c r="C186" s="69">
        <v>200</v>
      </c>
      <c r="D186" s="70" t="s">
        <v>207</v>
      </c>
      <c r="E186" s="70" t="s">
        <v>207</v>
      </c>
      <c r="F186" s="71">
        <f>ведомств!F397</f>
        <v>0</v>
      </c>
      <c r="G186" s="71">
        <f>ведомств!G397</f>
        <v>800</v>
      </c>
    </row>
    <row r="187" spans="1:7" s="97" customFormat="1" ht="22.5">
      <c r="A187" s="117" t="s">
        <v>224</v>
      </c>
      <c r="B187" s="98" t="s">
        <v>258</v>
      </c>
      <c r="C187" s="98"/>
      <c r="D187" s="3"/>
      <c r="E187" s="3"/>
      <c r="F187" s="99">
        <f>SUM(F188:F190)</f>
        <v>0</v>
      </c>
      <c r="G187" s="99">
        <f>SUM(G188:G190)</f>
        <v>0</v>
      </c>
    </row>
    <row r="188" spans="1:7" s="97" customFormat="1" ht="45">
      <c r="A188" s="30" t="s">
        <v>775</v>
      </c>
      <c r="B188" s="69" t="s">
        <v>297</v>
      </c>
      <c r="C188" s="69">
        <v>200</v>
      </c>
      <c r="D188" s="70" t="s">
        <v>15</v>
      </c>
      <c r="E188" s="70" t="s">
        <v>204</v>
      </c>
      <c r="F188" s="71">
        <f>ведомств!F514</f>
        <v>0</v>
      </c>
      <c r="G188" s="71">
        <f>ведомств!G514</f>
        <v>0</v>
      </c>
    </row>
    <row r="189" spans="1:7" s="97" customFormat="1" ht="35.25" customHeight="1">
      <c r="A189" s="30" t="s">
        <v>776</v>
      </c>
      <c r="B189" s="69" t="s">
        <v>297</v>
      </c>
      <c r="C189" s="69">
        <v>300</v>
      </c>
      <c r="D189" s="70" t="s">
        <v>15</v>
      </c>
      <c r="E189" s="70" t="s">
        <v>204</v>
      </c>
      <c r="F189" s="36">
        <f>ведомств!F515</f>
        <v>0</v>
      </c>
      <c r="G189" s="36">
        <f>ведомств!G515</f>
        <v>0</v>
      </c>
    </row>
    <row r="190" spans="1:7" s="97" customFormat="1" ht="46.5" customHeight="1">
      <c r="A190" s="30" t="s">
        <v>777</v>
      </c>
      <c r="B190" s="69" t="s">
        <v>297</v>
      </c>
      <c r="C190" s="69">
        <v>600</v>
      </c>
      <c r="D190" s="70" t="s">
        <v>15</v>
      </c>
      <c r="E190" s="70" t="s">
        <v>204</v>
      </c>
      <c r="F190" s="36">
        <f>ведомств!F516</f>
        <v>0</v>
      </c>
      <c r="G190" s="36">
        <f>ведомств!G516</f>
        <v>0</v>
      </c>
    </row>
    <row r="191" spans="1:7" s="95" customFormat="1" ht="22.5">
      <c r="A191" s="117" t="s">
        <v>182</v>
      </c>
      <c r="B191" s="98" t="s">
        <v>246</v>
      </c>
      <c r="C191" s="98"/>
      <c r="D191" s="3"/>
      <c r="E191" s="3"/>
      <c r="F191" s="99">
        <f>F192+F201</f>
        <v>0</v>
      </c>
      <c r="G191" s="99">
        <f>G192+G201</f>
        <v>11000</v>
      </c>
    </row>
    <row r="192" spans="1:7" s="95" customFormat="1" ht="33.75">
      <c r="A192" s="30" t="s">
        <v>778</v>
      </c>
      <c r="B192" s="69" t="s">
        <v>247</v>
      </c>
      <c r="C192" s="69"/>
      <c r="D192" s="70"/>
      <c r="E192" s="70"/>
      <c r="F192" s="71">
        <f>SUM(F193:F200)</f>
        <v>0</v>
      </c>
      <c r="G192" s="71">
        <f>SUM(G193:G200)</f>
        <v>11000</v>
      </c>
    </row>
    <row r="193" spans="1:7" s="95" customFormat="1" ht="33.75">
      <c r="A193" s="30" t="s">
        <v>379</v>
      </c>
      <c r="B193" s="69" t="s">
        <v>248</v>
      </c>
      <c r="C193" s="69">
        <v>200</v>
      </c>
      <c r="D193" s="70" t="s">
        <v>203</v>
      </c>
      <c r="E193" s="70" t="s">
        <v>203</v>
      </c>
      <c r="F193" s="71">
        <f>ведомств!F150</f>
        <v>0</v>
      </c>
      <c r="G193" s="71">
        <f>ведомств!G150</f>
        <v>6000</v>
      </c>
    </row>
    <row r="194" spans="1:7" s="95" customFormat="1" ht="45">
      <c r="A194" s="30" t="s">
        <v>543</v>
      </c>
      <c r="B194" s="137" t="s">
        <v>585</v>
      </c>
      <c r="C194" s="69">
        <v>300</v>
      </c>
      <c r="D194" s="70" t="s">
        <v>15</v>
      </c>
      <c r="E194" s="70" t="s">
        <v>202</v>
      </c>
      <c r="F194" s="71">
        <f>ведомств!F180</f>
        <v>0</v>
      </c>
      <c r="G194" s="71">
        <f>ведомств!G180</f>
        <v>0</v>
      </c>
    </row>
    <row r="195" spans="1:7" s="95" customFormat="1" ht="33.75">
      <c r="A195" s="30" t="s">
        <v>183</v>
      </c>
      <c r="B195" s="69" t="s">
        <v>249</v>
      </c>
      <c r="C195" s="69">
        <v>200</v>
      </c>
      <c r="D195" s="70" t="s">
        <v>203</v>
      </c>
      <c r="E195" s="70" t="s">
        <v>203</v>
      </c>
      <c r="F195" s="36">
        <f>ведомств!F152</f>
        <v>0</v>
      </c>
      <c r="G195" s="36">
        <f>ведомств!G152</f>
        <v>5000</v>
      </c>
    </row>
    <row r="196" spans="1:7" s="95" customFormat="1" ht="57.75" customHeight="1">
      <c r="A196" s="30" t="s">
        <v>779</v>
      </c>
      <c r="B196" s="69" t="s">
        <v>452</v>
      </c>
      <c r="C196" s="69">
        <v>200</v>
      </c>
      <c r="D196" s="70" t="s">
        <v>204</v>
      </c>
      <c r="E196" s="70" t="s">
        <v>203</v>
      </c>
      <c r="F196" s="36">
        <f>ведомств!F583</f>
        <v>0</v>
      </c>
      <c r="G196" s="36">
        <f>ведомств!G583</f>
        <v>0</v>
      </c>
    </row>
    <row r="197" spans="1:7" s="95" customFormat="1" ht="38.25" customHeight="1">
      <c r="A197" s="30" t="s">
        <v>665</v>
      </c>
      <c r="B197" s="45" t="s">
        <v>664</v>
      </c>
      <c r="C197" s="69">
        <v>200</v>
      </c>
      <c r="D197" s="70" t="s">
        <v>203</v>
      </c>
      <c r="E197" s="70" t="s">
        <v>203</v>
      </c>
      <c r="F197" s="36">
        <f>ведомств!F154</f>
        <v>0</v>
      </c>
      <c r="G197" s="36">
        <f>ведомств!G154</f>
        <v>0</v>
      </c>
    </row>
    <row r="198" spans="1:7" s="95" customFormat="1" ht="49.5" customHeight="1">
      <c r="A198" s="30" t="s">
        <v>780</v>
      </c>
      <c r="B198" s="123" t="s">
        <v>733</v>
      </c>
      <c r="C198" s="69">
        <v>200</v>
      </c>
      <c r="D198" s="70" t="s">
        <v>204</v>
      </c>
      <c r="E198" s="70" t="s">
        <v>203</v>
      </c>
      <c r="F198" s="36">
        <f>ведомств!F585</f>
        <v>0</v>
      </c>
      <c r="G198" s="36">
        <f>ведомств!G585</f>
        <v>0</v>
      </c>
    </row>
    <row r="199" spans="1:7" s="95" customFormat="1" ht="48" customHeight="1">
      <c r="A199" s="30" t="s">
        <v>780</v>
      </c>
      <c r="B199" s="123" t="s">
        <v>734</v>
      </c>
      <c r="C199" s="69">
        <v>200</v>
      </c>
      <c r="D199" s="70" t="s">
        <v>204</v>
      </c>
      <c r="E199" s="70" t="s">
        <v>203</v>
      </c>
      <c r="F199" s="36">
        <f>ведомств!F587</f>
        <v>0</v>
      </c>
      <c r="G199" s="36">
        <f>ведомств!G587</f>
        <v>0</v>
      </c>
    </row>
    <row r="200" spans="1:7" s="95" customFormat="1" ht="48" customHeight="1">
      <c r="A200" s="30" t="s">
        <v>877</v>
      </c>
      <c r="B200" s="123" t="s">
        <v>732</v>
      </c>
      <c r="C200" s="69">
        <v>400</v>
      </c>
      <c r="D200" s="70" t="s">
        <v>203</v>
      </c>
      <c r="E200" s="70" t="s">
        <v>203</v>
      </c>
      <c r="F200" s="36">
        <f>ведомств!F156</f>
        <v>0</v>
      </c>
      <c r="G200" s="36">
        <f>ведомств!G156</f>
        <v>0</v>
      </c>
    </row>
    <row r="201" spans="1:7" s="95" customFormat="1" ht="36" customHeight="1">
      <c r="A201" s="30" t="s">
        <v>781</v>
      </c>
      <c r="B201" s="69" t="s">
        <v>580</v>
      </c>
      <c r="C201" s="69">
        <v>200</v>
      </c>
      <c r="D201" s="70" t="s">
        <v>203</v>
      </c>
      <c r="E201" s="70" t="s">
        <v>200</v>
      </c>
      <c r="F201" s="36">
        <f>ведомств!F132</f>
        <v>0</v>
      </c>
      <c r="G201" s="36">
        <f>ведомств!G132</f>
        <v>0</v>
      </c>
    </row>
    <row r="202" spans="1:7" s="97" customFormat="1" ht="22.5">
      <c r="A202" s="32" t="s">
        <v>43</v>
      </c>
      <c r="B202" s="98" t="s">
        <v>269</v>
      </c>
      <c r="C202" s="98"/>
      <c r="D202" s="3"/>
      <c r="E202" s="3"/>
      <c r="F202" s="99">
        <f>F203</f>
        <v>37157.384999999995</v>
      </c>
      <c r="G202" s="99">
        <f>G203</f>
        <v>49060.087</v>
      </c>
    </row>
    <row r="203" spans="1:7" s="97" customFormat="1" ht="22.5">
      <c r="A203" s="30" t="s">
        <v>782</v>
      </c>
      <c r="B203" s="69" t="s">
        <v>270</v>
      </c>
      <c r="C203" s="98"/>
      <c r="D203" s="3"/>
      <c r="E203" s="3"/>
      <c r="F203" s="99">
        <f>SUM(F204:F213)</f>
        <v>37157.384999999995</v>
      </c>
      <c r="G203" s="99">
        <f>SUM(G204:G213)</f>
        <v>49060.087</v>
      </c>
    </row>
    <row r="204" spans="1:7" s="97" customFormat="1" ht="67.5">
      <c r="A204" s="30" t="s">
        <v>783</v>
      </c>
      <c r="B204" s="69" t="s">
        <v>270</v>
      </c>
      <c r="C204" s="69">
        <v>100</v>
      </c>
      <c r="D204" s="70" t="s">
        <v>16</v>
      </c>
      <c r="E204" s="70" t="s">
        <v>200</v>
      </c>
      <c r="F204" s="36">
        <f>ведомств!F90</f>
        <v>5957.322</v>
      </c>
      <c r="G204" s="36">
        <f>ведомств!G90</f>
        <v>5957.322</v>
      </c>
    </row>
    <row r="205" spans="1:7" s="95" customFormat="1" ht="45">
      <c r="A205" s="30" t="s">
        <v>802</v>
      </c>
      <c r="B205" s="69" t="s">
        <v>270</v>
      </c>
      <c r="C205" s="69">
        <v>200</v>
      </c>
      <c r="D205" s="70" t="s">
        <v>16</v>
      </c>
      <c r="E205" s="70" t="s">
        <v>200</v>
      </c>
      <c r="F205" s="36">
        <f>ведомств!F91</f>
        <v>0</v>
      </c>
      <c r="G205" s="36">
        <f>ведомств!G91</f>
        <v>0</v>
      </c>
    </row>
    <row r="206" spans="1:7" s="95" customFormat="1" ht="45">
      <c r="A206" s="30" t="s">
        <v>784</v>
      </c>
      <c r="B206" s="69" t="s">
        <v>270</v>
      </c>
      <c r="C206" s="69">
        <v>600</v>
      </c>
      <c r="D206" s="70" t="s">
        <v>16</v>
      </c>
      <c r="E206" s="70" t="s">
        <v>6</v>
      </c>
      <c r="F206" s="36">
        <f>ведомств!F66</f>
        <v>31200.063</v>
      </c>
      <c r="G206" s="36">
        <f>ведомств!G66</f>
        <v>43102.765</v>
      </c>
    </row>
    <row r="207" spans="1:7" s="95" customFormat="1" ht="33.75">
      <c r="A207" s="30" t="s">
        <v>785</v>
      </c>
      <c r="B207" s="69" t="s">
        <v>270</v>
      </c>
      <c r="C207" s="69">
        <v>800</v>
      </c>
      <c r="D207" s="70" t="s">
        <v>16</v>
      </c>
      <c r="E207" s="70" t="s">
        <v>200</v>
      </c>
      <c r="F207" s="36">
        <f>ведомств!F92</f>
        <v>0</v>
      </c>
      <c r="G207" s="36">
        <f>ведомств!G92</f>
        <v>0</v>
      </c>
    </row>
    <row r="208" spans="1:7" s="95" customFormat="1" ht="48.75" customHeight="1">
      <c r="A208" s="10" t="s">
        <v>724</v>
      </c>
      <c r="B208" s="69" t="s">
        <v>722</v>
      </c>
      <c r="C208" s="69">
        <v>200</v>
      </c>
      <c r="D208" s="70" t="s">
        <v>16</v>
      </c>
      <c r="E208" s="70" t="s">
        <v>200</v>
      </c>
      <c r="F208" s="36">
        <f>ведомств!F94</f>
        <v>0</v>
      </c>
      <c r="G208" s="36">
        <f>ведомств!G94</f>
        <v>0</v>
      </c>
    </row>
    <row r="209" spans="1:7" s="95" customFormat="1" ht="48.75" customHeight="1">
      <c r="A209" s="10" t="s">
        <v>725</v>
      </c>
      <c r="B209" s="69" t="s">
        <v>722</v>
      </c>
      <c r="C209" s="69">
        <v>600</v>
      </c>
      <c r="D209" s="70" t="s">
        <v>16</v>
      </c>
      <c r="E209" s="70" t="s">
        <v>200</v>
      </c>
      <c r="F209" s="36">
        <f>ведомств!F95</f>
        <v>0</v>
      </c>
      <c r="G209" s="36">
        <f>ведомств!G95</f>
        <v>0</v>
      </c>
    </row>
    <row r="210" spans="1:7" s="95" customFormat="1" ht="56.25">
      <c r="A210" s="30" t="s">
        <v>540</v>
      </c>
      <c r="B210" s="45" t="s">
        <v>539</v>
      </c>
      <c r="C210" s="69">
        <v>200</v>
      </c>
      <c r="D210" s="70" t="s">
        <v>16</v>
      </c>
      <c r="E210" s="70" t="s">
        <v>200</v>
      </c>
      <c r="F210" s="36">
        <f>ведомств!F97</f>
        <v>0</v>
      </c>
      <c r="G210" s="36">
        <f>ведомств!G97</f>
        <v>0</v>
      </c>
    </row>
    <row r="211" spans="1:7" s="95" customFormat="1" ht="56.25">
      <c r="A211" s="30" t="s">
        <v>583</v>
      </c>
      <c r="B211" s="45" t="s">
        <v>582</v>
      </c>
      <c r="C211" s="69">
        <v>200</v>
      </c>
      <c r="D211" s="70" t="s">
        <v>16</v>
      </c>
      <c r="E211" s="70" t="s">
        <v>200</v>
      </c>
      <c r="F211" s="36">
        <f>ведомств!F99</f>
        <v>0</v>
      </c>
      <c r="G211" s="36">
        <f>ведомств!G99</f>
        <v>0</v>
      </c>
    </row>
    <row r="212" spans="1:7" s="95" customFormat="1" ht="56.25">
      <c r="A212" s="30" t="s">
        <v>512</v>
      </c>
      <c r="B212" s="135" t="s">
        <v>511</v>
      </c>
      <c r="C212" s="69">
        <v>200</v>
      </c>
      <c r="D212" s="70" t="s">
        <v>16</v>
      </c>
      <c r="E212" s="70" t="s">
        <v>200</v>
      </c>
      <c r="F212" s="36">
        <f>ведомств!F101</f>
        <v>0</v>
      </c>
      <c r="G212" s="36">
        <f>ведомств!G101</f>
        <v>0</v>
      </c>
    </row>
    <row r="213" spans="1:7" s="95" customFormat="1" ht="49.5" customHeight="1">
      <c r="A213" s="168" t="s">
        <v>844</v>
      </c>
      <c r="B213" s="123" t="s">
        <v>838</v>
      </c>
      <c r="C213" s="69">
        <v>400</v>
      </c>
      <c r="D213" s="70" t="s">
        <v>16</v>
      </c>
      <c r="E213" s="70" t="s">
        <v>203</v>
      </c>
      <c r="F213" s="36">
        <f>ведомств!F187</f>
        <v>0</v>
      </c>
      <c r="G213" s="36">
        <f>ведомств!G187</f>
        <v>0</v>
      </c>
    </row>
    <row r="214" spans="1:7" s="107" customFormat="1" ht="33.75">
      <c r="A214" s="117" t="s">
        <v>44</v>
      </c>
      <c r="B214" s="98" t="s">
        <v>271</v>
      </c>
      <c r="C214" s="98"/>
      <c r="D214" s="3"/>
      <c r="E214" s="3"/>
      <c r="F214" s="99">
        <f>F217+F215</f>
        <v>82322.175</v>
      </c>
      <c r="G214" s="99">
        <f>G217+G215</f>
        <v>82322.175</v>
      </c>
    </row>
    <row r="215" spans="1:7" s="107" customFormat="1" ht="27" customHeight="1">
      <c r="A215" s="8" t="s">
        <v>786</v>
      </c>
      <c r="B215" s="98"/>
      <c r="C215" s="98"/>
      <c r="D215" s="3"/>
      <c r="E215" s="3"/>
      <c r="F215" s="99">
        <f>F216</f>
        <v>0</v>
      </c>
      <c r="G215" s="99">
        <f>G216</f>
        <v>0</v>
      </c>
    </row>
    <row r="216" spans="1:7" s="95" customFormat="1" ht="47.25" customHeight="1">
      <c r="A216" s="30" t="s">
        <v>451</v>
      </c>
      <c r="B216" s="123" t="s">
        <v>449</v>
      </c>
      <c r="C216" s="69">
        <v>200</v>
      </c>
      <c r="D216" s="70" t="s">
        <v>205</v>
      </c>
      <c r="E216" s="70" t="s">
        <v>205</v>
      </c>
      <c r="F216" s="71">
        <f>ведомств!F22</f>
        <v>0</v>
      </c>
      <c r="G216" s="71">
        <f>ведомств!G22</f>
        <v>0</v>
      </c>
    </row>
    <row r="217" spans="1:7" s="95" customFormat="1" ht="24.75" customHeight="1">
      <c r="A217" s="34" t="s">
        <v>788</v>
      </c>
      <c r="B217" s="46" t="s">
        <v>273</v>
      </c>
      <c r="C217" s="104"/>
      <c r="D217" s="105"/>
      <c r="E217" s="105"/>
      <c r="F217" s="106">
        <f>SUM(F218:F231)</f>
        <v>82322.175</v>
      </c>
      <c r="G217" s="106">
        <f>SUM(G218:G231)</f>
        <v>82322.175</v>
      </c>
    </row>
    <row r="218" spans="1:7" s="95" customFormat="1" ht="68.25" customHeight="1">
      <c r="A218" s="30" t="s">
        <v>787</v>
      </c>
      <c r="B218" s="45" t="s">
        <v>367</v>
      </c>
      <c r="C218" s="69">
        <v>100</v>
      </c>
      <c r="D218" s="70" t="s">
        <v>206</v>
      </c>
      <c r="E218" s="70" t="s">
        <v>6</v>
      </c>
      <c r="F218" s="36">
        <f>ведомств!F26</f>
        <v>22016.182</v>
      </c>
      <c r="G218" s="36">
        <f>ведомств!G26</f>
        <v>22016.182</v>
      </c>
    </row>
    <row r="219" spans="1:7" s="95" customFormat="1" ht="45">
      <c r="A219" s="30" t="s">
        <v>579</v>
      </c>
      <c r="B219" s="45" t="s">
        <v>367</v>
      </c>
      <c r="C219" s="69">
        <v>200</v>
      </c>
      <c r="D219" s="70" t="s">
        <v>206</v>
      </c>
      <c r="E219" s="70" t="s">
        <v>6</v>
      </c>
      <c r="F219" s="36">
        <f>ведомств!F27</f>
        <v>0</v>
      </c>
      <c r="G219" s="36">
        <f>ведомств!G27</f>
        <v>0</v>
      </c>
    </row>
    <row r="220" spans="1:7" s="95" customFormat="1" ht="33.75">
      <c r="A220" s="30" t="s">
        <v>578</v>
      </c>
      <c r="B220" s="45" t="s">
        <v>367</v>
      </c>
      <c r="C220" s="69">
        <v>800</v>
      </c>
      <c r="D220" s="70" t="s">
        <v>206</v>
      </c>
      <c r="E220" s="70" t="s">
        <v>6</v>
      </c>
      <c r="F220" s="36">
        <f>ведомств!F28</f>
        <v>0</v>
      </c>
      <c r="G220" s="36">
        <f>ведомств!G28</f>
        <v>0</v>
      </c>
    </row>
    <row r="221" spans="1:7" s="95" customFormat="1" ht="57" customHeight="1">
      <c r="A221" s="30" t="s">
        <v>364</v>
      </c>
      <c r="B221" s="45" t="s">
        <v>362</v>
      </c>
      <c r="C221" s="69">
        <v>100</v>
      </c>
      <c r="D221" s="70" t="s">
        <v>205</v>
      </c>
      <c r="E221" s="70" t="s">
        <v>201</v>
      </c>
      <c r="F221" s="36">
        <f>ведомств!F13</f>
        <v>15076.332</v>
      </c>
      <c r="G221" s="36">
        <f>ведомств!G13</f>
        <v>15076.332</v>
      </c>
    </row>
    <row r="222" spans="1:7" s="95" customFormat="1" ht="33.75">
      <c r="A222" s="30" t="s">
        <v>366</v>
      </c>
      <c r="B222" s="45" t="s">
        <v>362</v>
      </c>
      <c r="C222" s="69">
        <v>200</v>
      </c>
      <c r="D222" s="70" t="s">
        <v>205</v>
      </c>
      <c r="E222" s="70" t="s">
        <v>201</v>
      </c>
      <c r="F222" s="36">
        <f>ведомств!F14</f>
        <v>0</v>
      </c>
      <c r="G222" s="36">
        <f>ведомств!G14</f>
        <v>0</v>
      </c>
    </row>
    <row r="223" spans="1:7" s="95" customFormat="1" ht="33.75">
      <c r="A223" s="30" t="s">
        <v>365</v>
      </c>
      <c r="B223" s="45" t="s">
        <v>362</v>
      </c>
      <c r="C223" s="69">
        <v>800</v>
      </c>
      <c r="D223" s="70" t="s">
        <v>205</v>
      </c>
      <c r="E223" s="70" t="s">
        <v>201</v>
      </c>
      <c r="F223" s="36">
        <f>ведомств!F15</f>
        <v>0</v>
      </c>
      <c r="G223" s="36">
        <f>ведомств!G15</f>
        <v>0</v>
      </c>
    </row>
    <row r="224" spans="1:7" s="95" customFormat="1" ht="67.5">
      <c r="A224" s="30" t="s">
        <v>577</v>
      </c>
      <c r="B224" s="45" t="s">
        <v>368</v>
      </c>
      <c r="C224" s="69">
        <v>100</v>
      </c>
      <c r="D224" s="70" t="s">
        <v>206</v>
      </c>
      <c r="E224" s="70" t="s">
        <v>6</v>
      </c>
      <c r="F224" s="36">
        <f>ведомств!F30</f>
        <v>2837.193</v>
      </c>
      <c r="G224" s="36">
        <f>ведомств!G30</f>
        <v>2837.193</v>
      </c>
    </row>
    <row r="225" spans="1:7" s="95" customFormat="1" ht="33.75">
      <c r="A225" s="30" t="s">
        <v>574</v>
      </c>
      <c r="B225" s="45" t="s">
        <v>368</v>
      </c>
      <c r="C225" s="69">
        <v>200</v>
      </c>
      <c r="D225" s="70" t="s">
        <v>206</v>
      </c>
      <c r="E225" s="70" t="s">
        <v>6</v>
      </c>
      <c r="F225" s="36">
        <f>ведомств!F31</f>
        <v>0</v>
      </c>
      <c r="G225" s="36">
        <f>ведомств!G31</f>
        <v>0</v>
      </c>
    </row>
    <row r="226" spans="1:7" s="95" customFormat="1" ht="80.25" customHeight="1">
      <c r="A226" s="30" t="s">
        <v>575</v>
      </c>
      <c r="B226" s="45" t="s">
        <v>369</v>
      </c>
      <c r="C226" s="69">
        <v>100</v>
      </c>
      <c r="D226" s="70" t="s">
        <v>206</v>
      </c>
      <c r="E226" s="70" t="s">
        <v>6</v>
      </c>
      <c r="F226" s="36">
        <f>ведомств!F33</f>
        <v>33098.844</v>
      </c>
      <c r="G226" s="36">
        <f>ведомств!G33</f>
        <v>33098.844</v>
      </c>
    </row>
    <row r="227" spans="1:7" s="95" customFormat="1" ht="56.25">
      <c r="A227" s="30" t="s">
        <v>576</v>
      </c>
      <c r="B227" s="45" t="s">
        <v>369</v>
      </c>
      <c r="C227" s="69">
        <v>200</v>
      </c>
      <c r="D227" s="70" t="s">
        <v>206</v>
      </c>
      <c r="E227" s="70" t="s">
        <v>6</v>
      </c>
      <c r="F227" s="36">
        <f>ведомств!F34</f>
        <v>0</v>
      </c>
      <c r="G227" s="36">
        <f>ведомств!G34</f>
        <v>0</v>
      </c>
    </row>
    <row r="228" spans="1:7" s="95" customFormat="1" ht="67.5">
      <c r="A228" s="30" t="s">
        <v>573</v>
      </c>
      <c r="B228" s="45" t="s">
        <v>369</v>
      </c>
      <c r="C228" s="69">
        <v>600</v>
      </c>
      <c r="D228" s="70" t="s">
        <v>206</v>
      </c>
      <c r="E228" s="70" t="s">
        <v>6</v>
      </c>
      <c r="F228" s="36">
        <f>ведомств!F35</f>
        <v>9293.624</v>
      </c>
      <c r="G228" s="36">
        <f>ведомств!G35</f>
        <v>9293.624</v>
      </c>
    </row>
    <row r="229" spans="1:7" s="95" customFormat="1" ht="45" customHeight="1">
      <c r="A229" s="30" t="s">
        <v>572</v>
      </c>
      <c r="B229" s="45" t="s">
        <v>369</v>
      </c>
      <c r="C229" s="69">
        <v>800</v>
      </c>
      <c r="D229" s="70" t="s">
        <v>206</v>
      </c>
      <c r="E229" s="70" t="s">
        <v>6</v>
      </c>
      <c r="F229" s="36">
        <f>ведомств!F36</f>
        <v>0</v>
      </c>
      <c r="G229" s="36">
        <f>ведомств!G36</f>
        <v>0</v>
      </c>
    </row>
    <row r="230" spans="1:7" s="95" customFormat="1" ht="59.25" customHeight="1">
      <c r="A230" s="30" t="s">
        <v>371</v>
      </c>
      <c r="B230" s="45" t="s">
        <v>370</v>
      </c>
      <c r="C230" s="69">
        <v>200</v>
      </c>
      <c r="D230" s="70" t="s">
        <v>206</v>
      </c>
      <c r="E230" s="70" t="s">
        <v>6</v>
      </c>
      <c r="F230" s="36">
        <f>ведомств!F38</f>
        <v>0</v>
      </c>
      <c r="G230" s="36">
        <f>ведомств!G38</f>
        <v>0</v>
      </c>
    </row>
    <row r="231" spans="1:7" s="95" customFormat="1" ht="33.75" customHeight="1">
      <c r="A231" s="30" t="s">
        <v>612</v>
      </c>
      <c r="B231" s="45" t="s">
        <v>611</v>
      </c>
      <c r="C231" s="69">
        <v>200</v>
      </c>
      <c r="D231" s="70" t="s">
        <v>206</v>
      </c>
      <c r="E231" s="70" t="s">
        <v>6</v>
      </c>
      <c r="F231" s="36">
        <f>ведомств!F40</f>
        <v>0</v>
      </c>
      <c r="G231" s="36">
        <f>ведомств!G40</f>
        <v>0</v>
      </c>
    </row>
    <row r="232" spans="1:7" s="95" customFormat="1" ht="11.25">
      <c r="A232" s="115" t="s">
        <v>184</v>
      </c>
      <c r="B232" s="98" t="s">
        <v>185</v>
      </c>
      <c r="C232" s="98"/>
      <c r="D232" s="98"/>
      <c r="E232" s="3"/>
      <c r="F232" s="99">
        <f>SUM(F233:F233)</f>
        <v>0</v>
      </c>
      <c r="G232" s="99">
        <f>SUM(G233:G233)</f>
        <v>0</v>
      </c>
    </row>
    <row r="233" spans="1:7" s="95" customFormat="1" ht="45">
      <c r="A233" s="30" t="s">
        <v>878</v>
      </c>
      <c r="B233" s="69" t="s">
        <v>250</v>
      </c>
      <c r="C233" s="69">
        <v>200</v>
      </c>
      <c r="D233" s="70" t="s">
        <v>203</v>
      </c>
      <c r="E233" s="70" t="s">
        <v>203</v>
      </c>
      <c r="F233" s="36">
        <f>ведомств!F158</f>
        <v>0</v>
      </c>
      <c r="G233" s="36">
        <f>ведомств!G158</f>
        <v>0</v>
      </c>
    </row>
    <row r="234" spans="1:7" s="97" customFormat="1" ht="11.25">
      <c r="A234" s="32" t="s">
        <v>145</v>
      </c>
      <c r="B234" s="44" t="s">
        <v>94</v>
      </c>
      <c r="C234" s="98"/>
      <c r="D234" s="98"/>
      <c r="E234" s="98"/>
      <c r="F234" s="99">
        <f>F241+F243+F270+F273+F276+F282+F285+F237+F238+F280+F235+F236+F239+F240+F278</f>
        <v>120101.87899999999</v>
      </c>
      <c r="G234" s="99">
        <f>G241+G243+G270+G273+G276+G282+G285+G237+G238+G280+G235+G236+G239+G240+G278</f>
        <v>119966.68299999999</v>
      </c>
    </row>
    <row r="235" spans="1:7" s="95" customFormat="1" ht="67.5">
      <c r="A235" s="30" t="s">
        <v>394</v>
      </c>
      <c r="B235" s="45" t="s">
        <v>492</v>
      </c>
      <c r="C235" s="69">
        <v>100</v>
      </c>
      <c r="D235" s="70" t="s">
        <v>201</v>
      </c>
      <c r="E235" s="70" t="s">
        <v>202</v>
      </c>
      <c r="F235" s="71">
        <f>ведомств!F374</f>
        <v>0</v>
      </c>
      <c r="G235" s="71">
        <f>ведомств!G374</f>
        <v>0</v>
      </c>
    </row>
    <row r="236" spans="1:7" s="95" customFormat="1" ht="45">
      <c r="A236" s="30" t="s">
        <v>515</v>
      </c>
      <c r="B236" s="45" t="s">
        <v>492</v>
      </c>
      <c r="C236" s="69">
        <v>200</v>
      </c>
      <c r="D236" s="70" t="s">
        <v>201</v>
      </c>
      <c r="E236" s="70" t="s">
        <v>202</v>
      </c>
      <c r="F236" s="71">
        <f>ведомств!F375</f>
        <v>0</v>
      </c>
      <c r="G236" s="71">
        <f>ведомств!G375</f>
        <v>0</v>
      </c>
    </row>
    <row r="237" spans="1:7" s="97" customFormat="1" ht="177" customHeight="1">
      <c r="A237" s="30" t="s">
        <v>392</v>
      </c>
      <c r="B237" s="45" t="s">
        <v>391</v>
      </c>
      <c r="C237" s="69">
        <v>100</v>
      </c>
      <c r="D237" s="70" t="s">
        <v>6</v>
      </c>
      <c r="E237" s="69">
        <v>13</v>
      </c>
      <c r="F237" s="71">
        <f>ведомств!F368</f>
        <v>130.1</v>
      </c>
      <c r="G237" s="71">
        <f>ведомств!G368</f>
        <v>130.1</v>
      </c>
    </row>
    <row r="238" spans="1:7" s="97" customFormat="1" ht="78.75">
      <c r="A238" s="30" t="s">
        <v>319</v>
      </c>
      <c r="B238" s="45" t="s">
        <v>402</v>
      </c>
      <c r="C238" s="69">
        <v>100</v>
      </c>
      <c r="D238" s="70" t="s">
        <v>203</v>
      </c>
      <c r="E238" s="69" t="s">
        <v>203</v>
      </c>
      <c r="F238" s="71">
        <f>ведомств!F161</f>
        <v>67.3</v>
      </c>
      <c r="G238" s="71">
        <f>ведомств!G161</f>
        <v>67.3</v>
      </c>
    </row>
    <row r="239" spans="1:7" s="97" customFormat="1" ht="137.25" customHeight="1">
      <c r="A239" s="30" t="s">
        <v>588</v>
      </c>
      <c r="B239" s="45" t="s">
        <v>805</v>
      </c>
      <c r="C239" s="69">
        <v>200</v>
      </c>
      <c r="D239" s="70" t="s">
        <v>6</v>
      </c>
      <c r="E239" s="69">
        <v>13</v>
      </c>
      <c r="F239" s="71">
        <f>ведомств!F364</f>
        <v>22485.6</v>
      </c>
      <c r="G239" s="71">
        <f>ведомств!G364</f>
        <v>21302.1</v>
      </c>
    </row>
    <row r="240" spans="1:7" s="97" customFormat="1" ht="137.25" customHeight="1">
      <c r="A240" s="30" t="s">
        <v>589</v>
      </c>
      <c r="B240" s="45" t="s">
        <v>806</v>
      </c>
      <c r="C240" s="69">
        <v>200</v>
      </c>
      <c r="D240" s="70" t="s">
        <v>6</v>
      </c>
      <c r="E240" s="69">
        <v>13</v>
      </c>
      <c r="F240" s="71">
        <f>ведомств!F365</f>
        <v>0</v>
      </c>
      <c r="G240" s="71">
        <f>ведомств!G365</f>
        <v>21.302</v>
      </c>
    </row>
    <row r="241" spans="1:7" s="97" customFormat="1" ht="78.75">
      <c r="A241" s="32" t="s">
        <v>143</v>
      </c>
      <c r="B241" s="44" t="s">
        <v>61</v>
      </c>
      <c r="C241" s="98"/>
      <c r="D241" s="98"/>
      <c r="E241" s="98"/>
      <c r="F241" s="99">
        <f>SUM(F242:F242)</f>
        <v>2.3</v>
      </c>
      <c r="G241" s="99">
        <f>SUM(G242:G242)</f>
        <v>29.3</v>
      </c>
    </row>
    <row r="242" spans="1:7" s="95" customFormat="1" ht="58.5" customHeight="1">
      <c r="A242" s="30" t="s">
        <v>318</v>
      </c>
      <c r="B242" s="45" t="s">
        <v>301</v>
      </c>
      <c r="C242" s="69">
        <v>200</v>
      </c>
      <c r="D242" s="70" t="s">
        <v>6</v>
      </c>
      <c r="E242" s="70" t="s">
        <v>203</v>
      </c>
      <c r="F242" s="36">
        <f>ведомств!F329</f>
        <v>2.3</v>
      </c>
      <c r="G242" s="36">
        <f>ведомств!G329</f>
        <v>29.3</v>
      </c>
    </row>
    <row r="243" spans="1:7" s="97" customFormat="1" ht="11.25">
      <c r="A243" s="32" t="s">
        <v>93</v>
      </c>
      <c r="B243" s="2" t="s">
        <v>95</v>
      </c>
      <c r="C243" s="98"/>
      <c r="D243" s="98"/>
      <c r="E243" s="98"/>
      <c r="F243" s="99">
        <f>SUM(F244:F269)</f>
        <v>89661.47999999998</v>
      </c>
      <c r="G243" s="99">
        <f>SUM(G244:G269)</f>
        <v>90661.48199999999</v>
      </c>
    </row>
    <row r="244" spans="1:7" s="96" customFormat="1" ht="22.5">
      <c r="A244" s="30" t="s">
        <v>320</v>
      </c>
      <c r="B244" s="45" t="s">
        <v>106</v>
      </c>
      <c r="C244" s="70" t="s">
        <v>21</v>
      </c>
      <c r="D244" s="70" t="s">
        <v>6</v>
      </c>
      <c r="E244" s="69">
        <v>11</v>
      </c>
      <c r="F244" s="71">
        <f>ведомств!F334</f>
        <v>0</v>
      </c>
      <c r="G244" s="71">
        <f>ведомств!G334</f>
        <v>1000</v>
      </c>
    </row>
    <row r="245" spans="1:7" s="95" customFormat="1" ht="33.75">
      <c r="A245" s="30" t="s">
        <v>177</v>
      </c>
      <c r="B245" s="45" t="s">
        <v>107</v>
      </c>
      <c r="C245" s="69">
        <v>200</v>
      </c>
      <c r="D245" s="70" t="s">
        <v>6</v>
      </c>
      <c r="E245" s="69">
        <v>13</v>
      </c>
      <c r="F245" s="36">
        <f>ведомств!F371</f>
        <v>0</v>
      </c>
      <c r="G245" s="36">
        <f>ведомств!G371</f>
        <v>0</v>
      </c>
    </row>
    <row r="246" spans="1:7" s="95" customFormat="1" ht="56.25" customHeight="1">
      <c r="A246" s="30" t="s">
        <v>11</v>
      </c>
      <c r="B246" s="69" t="s">
        <v>60</v>
      </c>
      <c r="C246" s="69">
        <v>100</v>
      </c>
      <c r="D246" s="70" t="s">
        <v>6</v>
      </c>
      <c r="E246" s="70" t="s">
        <v>204</v>
      </c>
      <c r="F246" s="36">
        <f>ведомств!F531</f>
        <v>1483.8</v>
      </c>
      <c r="G246" s="36">
        <f>ведомств!G531</f>
        <v>1483.8</v>
      </c>
    </row>
    <row r="247" spans="1:7" s="95" customFormat="1" ht="56.25">
      <c r="A247" s="30" t="s">
        <v>148</v>
      </c>
      <c r="B247" s="69" t="s">
        <v>105</v>
      </c>
      <c r="C247" s="69">
        <v>100</v>
      </c>
      <c r="D247" s="70" t="s">
        <v>6</v>
      </c>
      <c r="E247" s="70" t="s">
        <v>200</v>
      </c>
      <c r="F247" s="36">
        <f>ведомств!F315</f>
        <v>2110.946</v>
      </c>
      <c r="G247" s="36">
        <f>ведомств!G315</f>
        <v>2110.946</v>
      </c>
    </row>
    <row r="248" spans="1:7" s="95" customFormat="1" ht="60.75" customHeight="1">
      <c r="A248" s="30" t="s">
        <v>7</v>
      </c>
      <c r="B248" s="69" t="s">
        <v>101</v>
      </c>
      <c r="C248" s="69">
        <v>100</v>
      </c>
      <c r="D248" s="70" t="s">
        <v>151</v>
      </c>
      <c r="E248" s="70" t="s">
        <v>201</v>
      </c>
      <c r="F248" s="36">
        <f>ведомств!F542</f>
        <v>1607.079</v>
      </c>
      <c r="G248" s="36">
        <f>ведомств!G542</f>
        <v>1607.079</v>
      </c>
    </row>
    <row r="249" spans="1:7" s="95" customFormat="1" ht="57.75" customHeight="1">
      <c r="A249" s="30" t="s">
        <v>149</v>
      </c>
      <c r="B249" s="45" t="s">
        <v>97</v>
      </c>
      <c r="C249" s="69">
        <v>100</v>
      </c>
      <c r="D249" s="70" t="s">
        <v>6</v>
      </c>
      <c r="E249" s="70" t="s">
        <v>201</v>
      </c>
      <c r="F249" s="36">
        <f>ведомств!F538</f>
        <v>3364.71</v>
      </c>
      <c r="G249" s="36">
        <f>ведомств!G538</f>
        <v>3364.71</v>
      </c>
    </row>
    <row r="250" spans="1:7" s="95" customFormat="1" ht="35.25" customHeight="1">
      <c r="A250" s="30" t="s">
        <v>178</v>
      </c>
      <c r="B250" s="45" t="s">
        <v>97</v>
      </c>
      <c r="C250" s="69">
        <v>200</v>
      </c>
      <c r="D250" s="70" t="s">
        <v>6</v>
      </c>
      <c r="E250" s="70" t="s">
        <v>201</v>
      </c>
      <c r="F250" s="36">
        <f>ведомств!F539</f>
        <v>0</v>
      </c>
      <c r="G250" s="36">
        <f>ведомств!G539</f>
        <v>0</v>
      </c>
    </row>
    <row r="251" spans="1:7" s="95" customFormat="1" ht="21.75" customHeight="1">
      <c r="A251" s="30" t="s">
        <v>150</v>
      </c>
      <c r="B251" s="45" t="s">
        <v>97</v>
      </c>
      <c r="C251" s="69">
        <v>800</v>
      </c>
      <c r="D251" s="70" t="s">
        <v>6</v>
      </c>
      <c r="E251" s="70" t="s">
        <v>201</v>
      </c>
      <c r="F251" s="36">
        <f>ведомств!F540</f>
        <v>0</v>
      </c>
      <c r="G251" s="36">
        <f>ведомств!G540</f>
        <v>0</v>
      </c>
    </row>
    <row r="252" spans="1:7" s="95" customFormat="1" ht="57" customHeight="1">
      <c r="A252" s="30" t="s">
        <v>149</v>
      </c>
      <c r="B252" s="45" t="s">
        <v>97</v>
      </c>
      <c r="C252" s="69">
        <v>100</v>
      </c>
      <c r="D252" s="70" t="s">
        <v>6</v>
      </c>
      <c r="E252" s="70" t="s">
        <v>202</v>
      </c>
      <c r="F252" s="36">
        <f>ведомств!F321</f>
        <v>31585.993</v>
      </c>
      <c r="G252" s="36">
        <f>ведомств!G321</f>
        <v>31585.993</v>
      </c>
    </row>
    <row r="253" spans="1:7" s="95" customFormat="1" ht="33.75">
      <c r="A253" s="30" t="s">
        <v>179</v>
      </c>
      <c r="B253" s="45" t="s">
        <v>97</v>
      </c>
      <c r="C253" s="69">
        <v>200</v>
      </c>
      <c r="D253" s="70" t="s">
        <v>6</v>
      </c>
      <c r="E253" s="70" t="s">
        <v>202</v>
      </c>
      <c r="F253" s="36">
        <f>ведомств!F322</f>
        <v>0</v>
      </c>
      <c r="G253" s="36">
        <f>ведомств!G322</f>
        <v>0</v>
      </c>
    </row>
    <row r="254" spans="1:7" s="95" customFormat="1" ht="21.75" customHeight="1">
      <c r="A254" s="30" t="s">
        <v>180</v>
      </c>
      <c r="B254" s="45" t="s">
        <v>97</v>
      </c>
      <c r="C254" s="69">
        <v>800</v>
      </c>
      <c r="D254" s="70" t="s">
        <v>6</v>
      </c>
      <c r="E254" s="70" t="s">
        <v>202</v>
      </c>
      <c r="F254" s="36">
        <f>ведомств!F323</f>
        <v>0</v>
      </c>
      <c r="G254" s="36">
        <f>ведомств!G323</f>
        <v>0</v>
      </c>
    </row>
    <row r="255" spans="1:7" s="95" customFormat="1" ht="58.5" customHeight="1">
      <c r="A255" s="30" t="s">
        <v>149</v>
      </c>
      <c r="B255" s="45" t="s">
        <v>97</v>
      </c>
      <c r="C255" s="69">
        <v>100</v>
      </c>
      <c r="D255" s="70" t="s">
        <v>6</v>
      </c>
      <c r="E255" s="70" t="s">
        <v>204</v>
      </c>
      <c r="F255" s="36">
        <f>ведомств!F444+ведомств!F412</f>
        <v>15758.996000000001</v>
      </c>
      <c r="G255" s="36">
        <f>ведомств!G444+ведомств!G412</f>
        <v>15758.996000000001</v>
      </c>
    </row>
    <row r="256" spans="1:7" s="95" customFormat="1" ht="33.75">
      <c r="A256" s="30" t="s">
        <v>179</v>
      </c>
      <c r="B256" s="45" t="s">
        <v>97</v>
      </c>
      <c r="C256" s="69">
        <v>200</v>
      </c>
      <c r="D256" s="70" t="s">
        <v>6</v>
      </c>
      <c r="E256" s="70" t="s">
        <v>204</v>
      </c>
      <c r="F256" s="36">
        <f>ведомств!F445+ведомств!F413</f>
        <v>0</v>
      </c>
      <c r="G256" s="36">
        <f>ведомств!G445+ведомств!G413</f>
        <v>0</v>
      </c>
    </row>
    <row r="257" spans="1:7" s="95" customFormat="1" ht="22.5">
      <c r="A257" s="30" t="s">
        <v>180</v>
      </c>
      <c r="B257" s="45" t="s">
        <v>97</v>
      </c>
      <c r="C257" s="69">
        <v>800</v>
      </c>
      <c r="D257" s="70" t="s">
        <v>6</v>
      </c>
      <c r="E257" s="70" t="s">
        <v>204</v>
      </c>
      <c r="F257" s="36">
        <f>ведомств!F414</f>
        <v>0</v>
      </c>
      <c r="G257" s="36">
        <f>ведомств!G414</f>
        <v>0</v>
      </c>
    </row>
    <row r="258" spans="1:7" s="95" customFormat="1" ht="54.75" customHeight="1">
      <c r="A258" s="30" t="s">
        <v>149</v>
      </c>
      <c r="B258" s="45" t="s">
        <v>97</v>
      </c>
      <c r="C258" s="69">
        <v>100</v>
      </c>
      <c r="D258" s="70" t="s">
        <v>206</v>
      </c>
      <c r="E258" s="70" t="s">
        <v>202</v>
      </c>
      <c r="F258" s="36">
        <f>ведомств!F51</f>
        <v>1422.702</v>
      </c>
      <c r="G258" s="36">
        <f>ведомств!G51</f>
        <v>1422.702</v>
      </c>
    </row>
    <row r="259" spans="1:7" s="95" customFormat="1" ht="55.5" customHeight="1">
      <c r="A259" s="30" t="s">
        <v>149</v>
      </c>
      <c r="B259" s="45" t="s">
        <v>97</v>
      </c>
      <c r="C259" s="69">
        <v>100</v>
      </c>
      <c r="D259" s="70" t="s">
        <v>6</v>
      </c>
      <c r="E259" s="70" t="s">
        <v>18</v>
      </c>
      <c r="F259" s="36">
        <f>ведомств!F558</f>
        <v>12783.367</v>
      </c>
      <c r="G259" s="36">
        <f>ведомств!G558</f>
        <v>12783.369</v>
      </c>
    </row>
    <row r="260" spans="1:7" s="95" customFormat="1" ht="33.75">
      <c r="A260" s="30" t="s">
        <v>187</v>
      </c>
      <c r="B260" s="45" t="s">
        <v>97</v>
      </c>
      <c r="C260" s="69">
        <v>200</v>
      </c>
      <c r="D260" s="70" t="s">
        <v>6</v>
      </c>
      <c r="E260" s="70" t="s">
        <v>18</v>
      </c>
      <c r="F260" s="36">
        <f>ведомств!F559</f>
        <v>0</v>
      </c>
      <c r="G260" s="36">
        <f>ведомств!G559</f>
        <v>0</v>
      </c>
    </row>
    <row r="261" spans="1:7" s="95" customFormat="1" ht="22.5">
      <c r="A261" s="30" t="s">
        <v>180</v>
      </c>
      <c r="B261" s="45" t="s">
        <v>97</v>
      </c>
      <c r="C261" s="69">
        <v>800</v>
      </c>
      <c r="D261" s="70" t="s">
        <v>6</v>
      </c>
      <c r="E261" s="70" t="s">
        <v>18</v>
      </c>
      <c r="F261" s="36">
        <f>ведомств!F560</f>
        <v>0</v>
      </c>
      <c r="G261" s="36">
        <f>ведомств!G560</f>
        <v>0</v>
      </c>
    </row>
    <row r="262" spans="1:7" s="95" customFormat="1" ht="56.25" customHeight="1">
      <c r="A262" s="30" t="s">
        <v>149</v>
      </c>
      <c r="B262" s="45" t="s">
        <v>97</v>
      </c>
      <c r="C262" s="69">
        <v>100</v>
      </c>
      <c r="D262" s="70" t="s">
        <v>203</v>
      </c>
      <c r="E262" s="70" t="s">
        <v>203</v>
      </c>
      <c r="F262" s="36">
        <f>ведомств!F165</f>
        <v>14862.823</v>
      </c>
      <c r="G262" s="36">
        <f>ведомств!G165</f>
        <v>14862.823</v>
      </c>
    </row>
    <row r="263" spans="1:7" s="95" customFormat="1" ht="33.75">
      <c r="A263" s="30" t="s">
        <v>179</v>
      </c>
      <c r="B263" s="45" t="s">
        <v>97</v>
      </c>
      <c r="C263" s="69">
        <v>200</v>
      </c>
      <c r="D263" s="70" t="s">
        <v>203</v>
      </c>
      <c r="E263" s="70" t="s">
        <v>203</v>
      </c>
      <c r="F263" s="36">
        <f>ведомств!F166</f>
        <v>0</v>
      </c>
      <c r="G263" s="36">
        <f>ведомств!G166</f>
        <v>0</v>
      </c>
    </row>
    <row r="264" spans="1:7" s="95" customFormat="1" ht="22.5">
      <c r="A264" s="30" t="s">
        <v>180</v>
      </c>
      <c r="B264" s="45" t="s">
        <v>97</v>
      </c>
      <c r="C264" s="69">
        <v>800</v>
      </c>
      <c r="D264" s="70" t="s">
        <v>203</v>
      </c>
      <c r="E264" s="70" t="s">
        <v>203</v>
      </c>
      <c r="F264" s="36">
        <f>ведомств!F167</f>
        <v>0</v>
      </c>
      <c r="G264" s="36">
        <f>ведомств!G167</f>
        <v>0</v>
      </c>
    </row>
    <row r="265" spans="1:7" s="95" customFormat="1" ht="57" customHeight="1">
      <c r="A265" s="30" t="s">
        <v>149</v>
      </c>
      <c r="B265" s="45" t="s">
        <v>97</v>
      </c>
      <c r="C265" s="69">
        <v>100</v>
      </c>
      <c r="D265" s="70" t="s">
        <v>205</v>
      </c>
      <c r="E265" s="70" t="s">
        <v>207</v>
      </c>
      <c r="F265" s="36">
        <f>ведомств!F300</f>
        <v>1801.006</v>
      </c>
      <c r="G265" s="36">
        <f>ведомств!G300</f>
        <v>1801.006</v>
      </c>
    </row>
    <row r="266" spans="1:7" s="95" customFormat="1" ht="57" customHeight="1">
      <c r="A266" s="30" t="s">
        <v>149</v>
      </c>
      <c r="B266" s="45" t="s">
        <v>97</v>
      </c>
      <c r="C266" s="69">
        <v>100</v>
      </c>
      <c r="D266" s="70" t="s">
        <v>15</v>
      </c>
      <c r="E266" s="70" t="s">
        <v>204</v>
      </c>
      <c r="F266" s="36">
        <f>ведомств!F521</f>
        <v>1108.207</v>
      </c>
      <c r="G266" s="36">
        <f>ведомств!G521</f>
        <v>1108.207</v>
      </c>
    </row>
    <row r="267" spans="1:7" s="95" customFormat="1" ht="57" customHeight="1">
      <c r="A267" s="30" t="s">
        <v>149</v>
      </c>
      <c r="B267" s="45" t="s">
        <v>97</v>
      </c>
      <c r="C267" s="69">
        <v>100</v>
      </c>
      <c r="D267" s="70" t="s">
        <v>16</v>
      </c>
      <c r="E267" s="70" t="s">
        <v>203</v>
      </c>
      <c r="F267" s="36">
        <f>ведомств!F107</f>
        <v>719.067</v>
      </c>
      <c r="G267" s="36">
        <f>ведомств!G107</f>
        <v>719.067</v>
      </c>
    </row>
    <row r="268" spans="1:7" s="95" customFormat="1" ht="59.25" customHeight="1">
      <c r="A268" s="30" t="s">
        <v>10</v>
      </c>
      <c r="B268" s="45" t="s">
        <v>109</v>
      </c>
      <c r="C268" s="69">
        <v>100</v>
      </c>
      <c r="D268" s="70" t="s">
        <v>6</v>
      </c>
      <c r="E268" s="70" t="s">
        <v>204</v>
      </c>
      <c r="F268" s="36">
        <f>ведомств!F528</f>
        <v>1052.784</v>
      </c>
      <c r="G268" s="36">
        <f>ведомств!G528</f>
        <v>1052.784</v>
      </c>
    </row>
    <row r="269" spans="1:7" s="95" customFormat="1" ht="33.75">
      <c r="A269" s="30" t="s">
        <v>321</v>
      </c>
      <c r="B269" s="45" t="s">
        <v>109</v>
      </c>
      <c r="C269" s="69">
        <v>200</v>
      </c>
      <c r="D269" s="70" t="s">
        <v>6</v>
      </c>
      <c r="E269" s="70" t="s">
        <v>204</v>
      </c>
      <c r="F269" s="36">
        <f>ведомств!F529</f>
        <v>0</v>
      </c>
      <c r="G269" s="36">
        <f>ведомств!G529</f>
        <v>0</v>
      </c>
    </row>
    <row r="270" spans="1:7" s="97" customFormat="1" ht="22.5">
      <c r="A270" s="32" t="s">
        <v>102</v>
      </c>
      <c r="B270" s="98" t="s">
        <v>103</v>
      </c>
      <c r="C270" s="98"/>
      <c r="D270" s="3"/>
      <c r="E270" s="3"/>
      <c r="F270" s="99">
        <f>SUM(F271:F272)</f>
        <v>265</v>
      </c>
      <c r="G270" s="99">
        <f>SUM(G271:G272)</f>
        <v>265</v>
      </c>
    </row>
    <row r="271" spans="1:7" s="97" customFormat="1" ht="33.75">
      <c r="A271" s="30" t="s">
        <v>80</v>
      </c>
      <c r="B271" s="69" t="s">
        <v>108</v>
      </c>
      <c r="C271" s="69">
        <v>300</v>
      </c>
      <c r="D271" s="70" t="s">
        <v>15</v>
      </c>
      <c r="E271" s="70" t="s">
        <v>201</v>
      </c>
      <c r="F271" s="71">
        <f>ведомств!F479</f>
        <v>0</v>
      </c>
      <c r="G271" s="71">
        <f>ведомств!G479</f>
        <v>0</v>
      </c>
    </row>
    <row r="272" spans="1:7" s="95" customFormat="1" ht="22.5">
      <c r="A272" s="30" t="s">
        <v>81</v>
      </c>
      <c r="B272" s="69" t="s">
        <v>104</v>
      </c>
      <c r="C272" s="69">
        <v>300</v>
      </c>
      <c r="D272" s="70" t="s">
        <v>15</v>
      </c>
      <c r="E272" s="70" t="s">
        <v>201</v>
      </c>
      <c r="F272" s="71">
        <f>ведомств!F547+ведомств!F402</f>
        <v>265</v>
      </c>
      <c r="G272" s="71">
        <f>ведомств!G547+ведомств!G402</f>
        <v>265</v>
      </c>
    </row>
    <row r="273" spans="1:7" s="95" customFormat="1" ht="33.75">
      <c r="A273" s="32" t="s">
        <v>323</v>
      </c>
      <c r="B273" s="98" t="s">
        <v>322</v>
      </c>
      <c r="C273" s="98"/>
      <c r="D273" s="3"/>
      <c r="E273" s="3"/>
      <c r="F273" s="99">
        <f>SUM(F274:F275)</f>
        <v>0</v>
      </c>
      <c r="G273" s="99">
        <f>SUM(G274:G275)</f>
        <v>0</v>
      </c>
    </row>
    <row r="274" spans="1:7" s="95" customFormat="1" ht="45">
      <c r="A274" s="30" t="s">
        <v>544</v>
      </c>
      <c r="B274" s="45" t="s">
        <v>292</v>
      </c>
      <c r="C274" s="69">
        <v>500</v>
      </c>
      <c r="D274" s="70" t="s">
        <v>203</v>
      </c>
      <c r="E274" s="70" t="s">
        <v>203</v>
      </c>
      <c r="F274" s="71">
        <f>ведомств!F424</f>
        <v>0</v>
      </c>
      <c r="G274" s="71">
        <f>ведомств!G424</f>
        <v>0</v>
      </c>
    </row>
    <row r="275" spans="1:7" s="95" customFormat="1" ht="67.5">
      <c r="A275" s="30" t="s">
        <v>519</v>
      </c>
      <c r="B275" s="45" t="s">
        <v>518</v>
      </c>
      <c r="C275" s="69">
        <v>500</v>
      </c>
      <c r="D275" s="70" t="s">
        <v>19</v>
      </c>
      <c r="E275" s="70" t="s">
        <v>201</v>
      </c>
      <c r="F275" s="71">
        <f>ведомств!F437</f>
        <v>0</v>
      </c>
      <c r="G275" s="71">
        <f>ведомств!G437</f>
        <v>0</v>
      </c>
    </row>
    <row r="276" spans="1:7" s="97" customFormat="1" ht="11.25">
      <c r="A276" s="32" t="s">
        <v>154</v>
      </c>
      <c r="B276" s="109" t="s">
        <v>155</v>
      </c>
      <c r="C276" s="98"/>
      <c r="D276" s="3"/>
      <c r="E276" s="3"/>
      <c r="F276" s="99">
        <f>SUM(F277:F277)</f>
        <v>0</v>
      </c>
      <c r="G276" s="99">
        <f>SUM(G277:G277)</f>
        <v>0</v>
      </c>
    </row>
    <row r="277" spans="1:7" s="95" customFormat="1" ht="22.5">
      <c r="A277" s="30" t="s">
        <v>88</v>
      </c>
      <c r="B277" s="108" t="s">
        <v>156</v>
      </c>
      <c r="C277" s="69">
        <v>500</v>
      </c>
      <c r="D277" s="70" t="s">
        <v>19</v>
      </c>
      <c r="E277" s="70" t="s">
        <v>6</v>
      </c>
      <c r="F277" s="36">
        <f>ведомств!F433</f>
        <v>0</v>
      </c>
      <c r="G277" s="36">
        <f>ведомств!G433</f>
        <v>0</v>
      </c>
    </row>
    <row r="278" spans="1:7" s="95" customFormat="1" ht="11.25">
      <c r="A278" s="32" t="s">
        <v>862</v>
      </c>
      <c r="B278" s="109" t="s">
        <v>863</v>
      </c>
      <c r="C278" s="98"/>
      <c r="D278" s="3"/>
      <c r="E278" s="3"/>
      <c r="F278" s="39">
        <f>F279</f>
        <v>0</v>
      </c>
      <c r="G278" s="39">
        <f>G279</f>
        <v>0</v>
      </c>
    </row>
    <row r="279" spans="1:7" s="95" customFormat="1" ht="22.5">
      <c r="A279" s="30" t="s">
        <v>864</v>
      </c>
      <c r="B279" s="45" t="s">
        <v>861</v>
      </c>
      <c r="C279" s="69">
        <v>800</v>
      </c>
      <c r="D279" s="70" t="s">
        <v>203</v>
      </c>
      <c r="E279" s="70" t="s">
        <v>203</v>
      </c>
      <c r="F279" s="36">
        <f>ведомств!F169</f>
        <v>0</v>
      </c>
      <c r="G279" s="36">
        <f>ведомств!G169</f>
        <v>0</v>
      </c>
    </row>
    <row r="280" spans="1:7" s="95" customFormat="1" ht="11.25">
      <c r="A280" s="32" t="s">
        <v>477</v>
      </c>
      <c r="B280" s="136" t="s">
        <v>478</v>
      </c>
      <c r="C280" s="98"/>
      <c r="D280" s="3"/>
      <c r="E280" s="3"/>
      <c r="F280" s="39">
        <f>F281</f>
        <v>0</v>
      </c>
      <c r="G280" s="39">
        <f>G281</f>
        <v>0</v>
      </c>
    </row>
    <row r="281" spans="1:7" s="95" customFormat="1" ht="33.75">
      <c r="A281" s="30" t="s">
        <v>479</v>
      </c>
      <c r="B281" s="139" t="s">
        <v>476</v>
      </c>
      <c r="C281" s="140">
        <v>200</v>
      </c>
      <c r="D281" s="141" t="s">
        <v>203</v>
      </c>
      <c r="E281" s="141" t="s">
        <v>201</v>
      </c>
      <c r="F281" s="36">
        <f>ведомств!F138</f>
        <v>0</v>
      </c>
      <c r="G281" s="36">
        <f>ведомств!G138</f>
        <v>0</v>
      </c>
    </row>
    <row r="282" spans="1:7" s="97" customFormat="1" ht="22.5">
      <c r="A282" s="32" t="s">
        <v>215</v>
      </c>
      <c r="B282" s="2" t="s">
        <v>98</v>
      </c>
      <c r="C282" s="98"/>
      <c r="D282" s="3"/>
      <c r="E282" s="3"/>
      <c r="F282" s="39">
        <f>SUM(F283:F284)</f>
        <v>0</v>
      </c>
      <c r="G282" s="39">
        <f>SUM(G283:G284)</f>
        <v>0</v>
      </c>
    </row>
    <row r="283" spans="1:7" s="95" customFormat="1" ht="22.5">
      <c r="A283" s="30" t="s">
        <v>150</v>
      </c>
      <c r="B283" s="45" t="s">
        <v>100</v>
      </c>
      <c r="C283" s="69">
        <v>800</v>
      </c>
      <c r="D283" s="70" t="s">
        <v>6</v>
      </c>
      <c r="E283" s="70" t="s">
        <v>202</v>
      </c>
      <c r="F283" s="36">
        <f>ведомств!F326</f>
        <v>0</v>
      </c>
      <c r="G283" s="36">
        <f>ведомств!G326</f>
        <v>0</v>
      </c>
    </row>
    <row r="284" spans="1:7" s="95" customFormat="1" ht="22.5">
      <c r="A284" s="30" t="s">
        <v>150</v>
      </c>
      <c r="B284" s="45" t="s">
        <v>100</v>
      </c>
      <c r="C284" s="69">
        <v>800</v>
      </c>
      <c r="D284" s="70" t="s">
        <v>6</v>
      </c>
      <c r="E284" s="70" t="s">
        <v>18</v>
      </c>
      <c r="F284" s="36">
        <f>ведомств!F563</f>
        <v>0</v>
      </c>
      <c r="G284" s="36">
        <f>ведомств!G563</f>
        <v>0</v>
      </c>
    </row>
    <row r="285" spans="1:7" s="97" customFormat="1" ht="11.25" customHeight="1">
      <c r="A285" s="32" t="s">
        <v>75</v>
      </c>
      <c r="B285" s="109" t="s">
        <v>62</v>
      </c>
      <c r="C285" s="98"/>
      <c r="D285" s="3"/>
      <c r="E285" s="3"/>
      <c r="F285" s="99">
        <f>SUM(F286:F289)</f>
        <v>7490.099</v>
      </c>
      <c r="G285" s="99">
        <f>SUM(G286:G289)</f>
        <v>7490.099</v>
      </c>
    </row>
    <row r="286" spans="1:7" s="97" customFormat="1" ht="36.75" customHeight="1">
      <c r="A286" s="30" t="s">
        <v>460</v>
      </c>
      <c r="B286" s="45" t="s">
        <v>459</v>
      </c>
      <c r="C286" s="69">
        <v>600</v>
      </c>
      <c r="D286" s="70" t="s">
        <v>17</v>
      </c>
      <c r="E286" s="70" t="s">
        <v>6</v>
      </c>
      <c r="F286" s="71">
        <f>ведомств!F62</f>
        <v>533.841</v>
      </c>
      <c r="G286" s="71">
        <f>ведомств!G62</f>
        <v>533.841</v>
      </c>
    </row>
    <row r="287" spans="1:7" s="95" customFormat="1" ht="81" customHeight="1">
      <c r="A287" s="30" t="s">
        <v>325</v>
      </c>
      <c r="B287" s="69" t="s">
        <v>63</v>
      </c>
      <c r="C287" s="69">
        <v>100</v>
      </c>
      <c r="D287" s="70" t="s">
        <v>206</v>
      </c>
      <c r="E287" s="70" t="s">
        <v>202</v>
      </c>
      <c r="F287" s="36">
        <f>ведомств!F54</f>
        <v>6956.258</v>
      </c>
      <c r="G287" s="36">
        <f>ведомств!G54</f>
        <v>6956.258</v>
      </c>
    </row>
    <row r="288" spans="1:7" s="95" customFormat="1" ht="60" customHeight="1">
      <c r="A288" s="30" t="s">
        <v>326</v>
      </c>
      <c r="B288" s="69" t="s">
        <v>63</v>
      </c>
      <c r="C288" s="69">
        <v>200</v>
      </c>
      <c r="D288" s="70" t="s">
        <v>206</v>
      </c>
      <c r="E288" s="70" t="s">
        <v>202</v>
      </c>
      <c r="F288" s="36">
        <f>ведомств!F55</f>
        <v>0</v>
      </c>
      <c r="G288" s="36">
        <f>ведомств!G55</f>
        <v>0</v>
      </c>
    </row>
    <row r="289" spans="1:7" s="95" customFormat="1" ht="47.25" customHeight="1">
      <c r="A289" s="30" t="s">
        <v>324</v>
      </c>
      <c r="B289" s="69" t="s">
        <v>63</v>
      </c>
      <c r="C289" s="69">
        <v>800</v>
      </c>
      <c r="D289" s="70" t="s">
        <v>206</v>
      </c>
      <c r="E289" s="70" t="s">
        <v>202</v>
      </c>
      <c r="F289" s="36">
        <f>ведомств!F56</f>
        <v>0</v>
      </c>
      <c r="G289" s="36">
        <f>ведомств!G56</f>
        <v>0</v>
      </c>
    </row>
  </sheetData>
  <sheetProtection/>
  <autoFilter ref="A9:G289"/>
  <mergeCells count="3">
    <mergeCell ref="F1:G1"/>
    <mergeCell ref="A3:G7"/>
    <mergeCell ref="F8:G8"/>
  </mergeCells>
  <printOptions/>
  <pageMargins left="0.7874015748031497" right="0.1968503937007874" top="0.35433070866141736" bottom="0.2755905511811024" header="0.31496062992125984" footer="0.2362204724409449"/>
  <pageSetup fitToHeight="12"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I597"/>
  <sheetViews>
    <sheetView view="pageBreakPreview" zoomScaleNormal="90" zoomScaleSheetLayoutView="100" workbookViewId="0" topLeftCell="A146">
      <selection activeCell="G250" sqref="G250"/>
    </sheetView>
  </sheetViews>
  <sheetFormatPr defaultColWidth="9.140625" defaultRowHeight="21.75" customHeight="1"/>
  <cols>
    <col min="1" max="1" width="47.7109375" style="18" customWidth="1"/>
    <col min="2" max="2" width="7.421875" style="79" customWidth="1"/>
    <col min="3" max="3" width="9.140625" style="79" customWidth="1"/>
    <col min="4" max="4" width="14.140625" style="79" customWidth="1"/>
    <col min="5" max="5" width="4.421875" style="79" customWidth="1"/>
    <col min="6" max="6" width="16.28125" style="0" customWidth="1"/>
    <col min="7" max="7" width="18.140625" style="130" customWidth="1"/>
    <col min="8" max="8" width="10.421875" style="0" bestFit="1" customWidth="1"/>
    <col min="9" max="9" width="11.57421875" style="0" customWidth="1"/>
  </cols>
  <sheetData>
    <row r="1" spans="6:7" ht="15.75" customHeight="1">
      <c r="F1" s="181" t="s">
        <v>874</v>
      </c>
      <c r="G1" s="181"/>
    </row>
    <row r="2" ht="12.75"/>
    <row r="3" spans="1:7" ht="12.75" customHeight="1">
      <c r="A3" s="182" t="s">
        <v>871</v>
      </c>
      <c r="B3" s="182"/>
      <c r="C3" s="182"/>
      <c r="D3" s="182"/>
      <c r="E3" s="182"/>
      <c r="F3" s="182"/>
      <c r="G3" s="182"/>
    </row>
    <row r="4" spans="1:5" ht="12.75">
      <c r="A4" s="16"/>
      <c r="B4" s="89"/>
      <c r="C4" s="89"/>
      <c r="D4" s="89"/>
      <c r="E4" s="89"/>
    </row>
    <row r="5" spans="1:7" ht="13.5" customHeight="1">
      <c r="A5" s="1"/>
      <c r="B5" s="90"/>
      <c r="F5" s="183" t="s">
        <v>55</v>
      </c>
      <c r="G5" s="183"/>
    </row>
    <row r="6" spans="1:7" ht="21.75" customHeight="1">
      <c r="A6" s="177" t="s">
        <v>230</v>
      </c>
      <c r="B6" s="178" t="s">
        <v>231</v>
      </c>
      <c r="C6" s="179"/>
      <c r="D6" s="179"/>
      <c r="E6" s="180"/>
      <c r="F6" s="175" t="s">
        <v>865</v>
      </c>
      <c r="G6" s="184" t="s">
        <v>870</v>
      </c>
    </row>
    <row r="7" spans="1:7" ht="47.25" customHeight="1">
      <c r="A7" s="177"/>
      <c r="B7" s="2" t="s">
        <v>235</v>
      </c>
      <c r="C7" s="2" t="s">
        <v>232</v>
      </c>
      <c r="D7" s="2" t="s">
        <v>233</v>
      </c>
      <c r="E7" s="2" t="s">
        <v>234</v>
      </c>
      <c r="F7" s="176"/>
      <c r="G7" s="184"/>
    </row>
    <row r="8" spans="1:7" ht="21.75" customHeight="1">
      <c r="A8" s="3" t="s">
        <v>236</v>
      </c>
      <c r="B8" s="3" t="s">
        <v>237</v>
      </c>
      <c r="C8" s="3" t="s">
        <v>238</v>
      </c>
      <c r="D8" s="3" t="s">
        <v>239</v>
      </c>
      <c r="E8" s="3" t="s">
        <v>240</v>
      </c>
      <c r="F8" s="3" t="s">
        <v>546</v>
      </c>
      <c r="G8" s="3" t="s">
        <v>866</v>
      </c>
    </row>
    <row r="9" spans="1:7" s="19" customFormat="1" ht="51">
      <c r="A9" s="4" t="s">
        <v>439</v>
      </c>
      <c r="B9" s="86" t="s">
        <v>438</v>
      </c>
      <c r="C9" s="86" t="s">
        <v>241</v>
      </c>
      <c r="D9" s="86"/>
      <c r="E9" s="86" t="s">
        <v>241</v>
      </c>
      <c r="F9" s="76">
        <f>F10+F16+F23+F57+F46</f>
        <v>93924.476</v>
      </c>
      <c r="G9" s="76">
        <f>G10+G16+G23+G57+G46</f>
        <v>93996.076</v>
      </c>
    </row>
    <row r="10" spans="1:7" s="19" customFormat="1" ht="12.75">
      <c r="A10" s="5" t="s">
        <v>287</v>
      </c>
      <c r="B10" s="83" t="s">
        <v>438</v>
      </c>
      <c r="C10" s="44" t="s">
        <v>286</v>
      </c>
      <c r="D10" s="44"/>
      <c r="E10" s="45"/>
      <c r="F10" s="73">
        <f>F11</f>
        <v>15076.332</v>
      </c>
      <c r="G10" s="73">
        <f>G11</f>
        <v>15076.332</v>
      </c>
    </row>
    <row r="11" spans="1:7" s="19" customFormat="1" ht="22.5">
      <c r="A11" s="9" t="s">
        <v>788</v>
      </c>
      <c r="B11" s="84" t="s">
        <v>438</v>
      </c>
      <c r="C11" s="46" t="s">
        <v>286</v>
      </c>
      <c r="D11" s="46" t="s">
        <v>273</v>
      </c>
      <c r="E11" s="46" t="s">
        <v>277</v>
      </c>
      <c r="F11" s="74">
        <f>F12</f>
        <v>15076.332</v>
      </c>
      <c r="G11" s="74">
        <f>G12</f>
        <v>15076.332</v>
      </c>
    </row>
    <row r="12" spans="1:7" s="19" customFormat="1" ht="22.5">
      <c r="A12" s="9" t="s">
        <v>363</v>
      </c>
      <c r="B12" s="84" t="s">
        <v>438</v>
      </c>
      <c r="C12" s="46" t="s">
        <v>286</v>
      </c>
      <c r="D12" s="46" t="s">
        <v>362</v>
      </c>
      <c r="E12" s="46" t="s">
        <v>277</v>
      </c>
      <c r="F12" s="74">
        <f>F13+F14+F15</f>
        <v>15076.332</v>
      </c>
      <c r="G12" s="74">
        <f>G13+G14+G15</f>
        <v>15076.332</v>
      </c>
    </row>
    <row r="13" spans="1:7" s="19" customFormat="1" ht="45">
      <c r="A13" s="8" t="s">
        <v>28</v>
      </c>
      <c r="B13" s="45" t="s">
        <v>438</v>
      </c>
      <c r="C13" s="45" t="s">
        <v>286</v>
      </c>
      <c r="D13" s="45" t="s">
        <v>362</v>
      </c>
      <c r="E13" s="45" t="s">
        <v>26</v>
      </c>
      <c r="F13" s="68">
        <v>15076.332</v>
      </c>
      <c r="G13" s="68">
        <v>15076.332</v>
      </c>
    </row>
    <row r="14" spans="1:7" s="19" customFormat="1" ht="24.75" customHeight="1">
      <c r="A14" s="10" t="s">
        <v>27</v>
      </c>
      <c r="B14" s="45" t="s">
        <v>438</v>
      </c>
      <c r="C14" s="45" t="s">
        <v>286</v>
      </c>
      <c r="D14" s="45" t="s">
        <v>362</v>
      </c>
      <c r="E14" s="45" t="s">
        <v>30</v>
      </c>
      <c r="F14" s="68">
        <v>0</v>
      </c>
      <c r="G14" s="68">
        <v>0</v>
      </c>
    </row>
    <row r="15" spans="1:7" s="19" customFormat="1" ht="12.75">
      <c r="A15" s="10" t="s">
        <v>22</v>
      </c>
      <c r="B15" s="45" t="s">
        <v>438</v>
      </c>
      <c r="C15" s="45" t="s">
        <v>286</v>
      </c>
      <c r="D15" s="45" t="s">
        <v>362</v>
      </c>
      <c r="E15" s="45" t="s">
        <v>21</v>
      </c>
      <c r="F15" s="68">
        <v>0</v>
      </c>
      <c r="G15" s="68">
        <v>0</v>
      </c>
    </row>
    <row r="16" spans="1:7" s="119" customFormat="1" ht="12.75">
      <c r="A16" s="118" t="s">
        <v>59</v>
      </c>
      <c r="B16" s="2" t="s">
        <v>438</v>
      </c>
      <c r="C16" s="2" t="s">
        <v>127</v>
      </c>
      <c r="D16" s="2"/>
      <c r="E16" s="2"/>
      <c r="F16" s="75">
        <f>F17+F20</f>
        <v>0</v>
      </c>
      <c r="G16" s="75">
        <f>G17+G20</f>
        <v>0</v>
      </c>
    </row>
    <row r="17" spans="1:7" s="21" customFormat="1" ht="38.25" customHeight="1">
      <c r="A17" s="27" t="s">
        <v>735</v>
      </c>
      <c r="B17" s="46" t="s">
        <v>438</v>
      </c>
      <c r="C17" s="46" t="s">
        <v>127</v>
      </c>
      <c r="D17" s="46" t="s">
        <v>311</v>
      </c>
      <c r="E17" s="46" t="s">
        <v>277</v>
      </c>
      <c r="F17" s="74">
        <f>F18</f>
        <v>0</v>
      </c>
      <c r="G17" s="74">
        <f>G18</f>
        <v>0</v>
      </c>
    </row>
    <row r="18" spans="1:7" s="19" customFormat="1" ht="24" customHeight="1">
      <c r="A18" s="9" t="s">
        <v>443</v>
      </c>
      <c r="B18" s="46" t="s">
        <v>438</v>
      </c>
      <c r="C18" s="46" t="s">
        <v>127</v>
      </c>
      <c r="D18" s="46" t="s">
        <v>501</v>
      </c>
      <c r="E18" s="46" t="s">
        <v>277</v>
      </c>
      <c r="F18" s="74">
        <f>F19</f>
        <v>0</v>
      </c>
      <c r="G18" s="74">
        <f>G19</f>
        <v>0</v>
      </c>
    </row>
    <row r="19" spans="1:7" s="19" customFormat="1" ht="24.75" customHeight="1">
      <c r="A19" s="10" t="s">
        <v>27</v>
      </c>
      <c r="B19" s="45" t="s">
        <v>438</v>
      </c>
      <c r="C19" s="45" t="s">
        <v>127</v>
      </c>
      <c r="D19" s="45" t="s">
        <v>501</v>
      </c>
      <c r="E19" s="45" t="s">
        <v>30</v>
      </c>
      <c r="F19" s="68">
        <v>0</v>
      </c>
      <c r="G19" s="68">
        <v>0</v>
      </c>
    </row>
    <row r="20" spans="1:7" s="19" customFormat="1" ht="36" customHeight="1">
      <c r="A20" s="8" t="s">
        <v>736</v>
      </c>
      <c r="B20" s="45" t="s">
        <v>438</v>
      </c>
      <c r="C20" s="45" t="s">
        <v>127</v>
      </c>
      <c r="D20" s="45" t="s">
        <v>272</v>
      </c>
      <c r="E20" s="45" t="s">
        <v>277</v>
      </c>
      <c r="F20" s="68">
        <f>F21</f>
        <v>0</v>
      </c>
      <c r="G20" s="68">
        <f>G21</f>
        <v>0</v>
      </c>
    </row>
    <row r="21" spans="1:7" s="19" customFormat="1" ht="26.25" customHeight="1">
      <c r="A21" s="10" t="s">
        <v>450</v>
      </c>
      <c r="B21" s="45" t="s">
        <v>438</v>
      </c>
      <c r="C21" s="45" t="s">
        <v>127</v>
      </c>
      <c r="D21" s="123" t="s">
        <v>449</v>
      </c>
      <c r="E21" s="45" t="s">
        <v>277</v>
      </c>
      <c r="F21" s="68">
        <f>F22</f>
        <v>0</v>
      </c>
      <c r="G21" s="68">
        <f>G22</f>
        <v>0</v>
      </c>
    </row>
    <row r="22" spans="1:7" s="19" customFormat="1" ht="24" customHeight="1">
      <c r="A22" s="10" t="s">
        <v>27</v>
      </c>
      <c r="B22" s="45" t="s">
        <v>438</v>
      </c>
      <c r="C22" s="45" t="s">
        <v>127</v>
      </c>
      <c r="D22" s="123" t="s">
        <v>449</v>
      </c>
      <c r="E22" s="45" t="s">
        <v>30</v>
      </c>
      <c r="F22" s="68">
        <v>0</v>
      </c>
      <c r="G22" s="68">
        <v>0</v>
      </c>
    </row>
    <row r="23" spans="1:7" s="119" customFormat="1" ht="12.75">
      <c r="A23" s="5" t="s">
        <v>76</v>
      </c>
      <c r="B23" s="2" t="s">
        <v>438</v>
      </c>
      <c r="C23" s="2" t="s">
        <v>77</v>
      </c>
      <c r="D23" s="2"/>
      <c r="E23" s="2"/>
      <c r="F23" s="75">
        <f>F24+F41</f>
        <v>69935.343</v>
      </c>
      <c r="G23" s="75">
        <f>G24+G41</f>
        <v>70006.943</v>
      </c>
    </row>
    <row r="24" spans="1:7" s="21" customFormat="1" ht="27.75" customHeight="1">
      <c r="A24" s="9" t="s">
        <v>788</v>
      </c>
      <c r="B24" s="46" t="s">
        <v>438</v>
      </c>
      <c r="C24" s="46" t="s">
        <v>77</v>
      </c>
      <c r="D24" s="46" t="s">
        <v>273</v>
      </c>
      <c r="E24" s="46" t="s">
        <v>277</v>
      </c>
      <c r="F24" s="74">
        <f>F25+F32+F37+F29+F39</f>
        <v>67245.843</v>
      </c>
      <c r="G24" s="74">
        <f>G25+G32+G37+G29+G39</f>
        <v>67245.843</v>
      </c>
    </row>
    <row r="25" spans="1:7" s="21" customFormat="1" ht="24" customHeight="1">
      <c r="A25" s="9" t="s">
        <v>569</v>
      </c>
      <c r="B25" s="46" t="s">
        <v>438</v>
      </c>
      <c r="C25" s="46" t="s">
        <v>77</v>
      </c>
      <c r="D25" s="46" t="s">
        <v>367</v>
      </c>
      <c r="E25" s="46" t="s">
        <v>277</v>
      </c>
      <c r="F25" s="74">
        <f>F26+F27+F28</f>
        <v>22016.182</v>
      </c>
      <c r="G25" s="74">
        <f>G26+G27+G28</f>
        <v>22016.182</v>
      </c>
    </row>
    <row r="26" spans="1:7" s="19" customFormat="1" ht="47.25" customHeight="1">
      <c r="A26" s="8" t="s">
        <v>28</v>
      </c>
      <c r="B26" s="45" t="s">
        <v>438</v>
      </c>
      <c r="C26" s="45" t="s">
        <v>77</v>
      </c>
      <c r="D26" s="45" t="s">
        <v>367</v>
      </c>
      <c r="E26" s="45" t="s">
        <v>26</v>
      </c>
      <c r="F26" s="68">
        <v>22016.182</v>
      </c>
      <c r="G26" s="68">
        <v>22016.182</v>
      </c>
    </row>
    <row r="27" spans="1:7" s="19" customFormat="1" ht="26.25" customHeight="1">
      <c r="A27" s="10" t="s">
        <v>27</v>
      </c>
      <c r="B27" s="45" t="s">
        <v>438</v>
      </c>
      <c r="C27" s="45" t="s">
        <v>77</v>
      </c>
      <c r="D27" s="45" t="s">
        <v>367</v>
      </c>
      <c r="E27" s="45" t="s">
        <v>30</v>
      </c>
      <c r="F27" s="68">
        <v>0</v>
      </c>
      <c r="G27" s="68">
        <v>0</v>
      </c>
    </row>
    <row r="28" spans="1:7" s="19" customFormat="1" ht="12.75">
      <c r="A28" s="10" t="s">
        <v>22</v>
      </c>
      <c r="B28" s="45" t="s">
        <v>438</v>
      </c>
      <c r="C28" s="45" t="s">
        <v>77</v>
      </c>
      <c r="D28" s="45" t="s">
        <v>367</v>
      </c>
      <c r="E28" s="45" t="s">
        <v>21</v>
      </c>
      <c r="F28" s="68">
        <v>0</v>
      </c>
      <c r="G28" s="68">
        <v>0</v>
      </c>
    </row>
    <row r="29" spans="1:7" s="21" customFormat="1" ht="22.5">
      <c r="A29" s="9" t="s">
        <v>570</v>
      </c>
      <c r="B29" s="46" t="s">
        <v>438</v>
      </c>
      <c r="C29" s="46" t="s">
        <v>77</v>
      </c>
      <c r="D29" s="46" t="s">
        <v>368</v>
      </c>
      <c r="E29" s="46" t="s">
        <v>277</v>
      </c>
      <c r="F29" s="74">
        <f>F30+F31</f>
        <v>2837.193</v>
      </c>
      <c r="G29" s="74">
        <f>G30+G31</f>
        <v>2837.193</v>
      </c>
    </row>
    <row r="30" spans="1:7" s="19" customFormat="1" ht="45">
      <c r="A30" s="8" t="s">
        <v>28</v>
      </c>
      <c r="B30" s="45" t="s">
        <v>438</v>
      </c>
      <c r="C30" s="45" t="s">
        <v>77</v>
      </c>
      <c r="D30" s="45" t="s">
        <v>368</v>
      </c>
      <c r="E30" s="45" t="s">
        <v>26</v>
      </c>
      <c r="F30" s="149">
        <v>2837.193</v>
      </c>
      <c r="G30" s="149">
        <v>2837.193</v>
      </c>
    </row>
    <row r="31" spans="1:7" s="19" customFormat="1" ht="26.25" customHeight="1">
      <c r="A31" s="10" t="s">
        <v>27</v>
      </c>
      <c r="B31" s="45" t="s">
        <v>438</v>
      </c>
      <c r="C31" s="45" t="s">
        <v>77</v>
      </c>
      <c r="D31" s="45" t="s">
        <v>368</v>
      </c>
      <c r="E31" s="45" t="s">
        <v>30</v>
      </c>
      <c r="F31" s="68">
        <v>0</v>
      </c>
      <c r="G31" s="68">
        <v>0</v>
      </c>
    </row>
    <row r="32" spans="1:7" s="21" customFormat="1" ht="46.5" customHeight="1">
      <c r="A32" s="9" t="s">
        <v>571</v>
      </c>
      <c r="B32" s="46" t="s">
        <v>438</v>
      </c>
      <c r="C32" s="46" t="s">
        <v>77</v>
      </c>
      <c r="D32" s="46" t="s">
        <v>369</v>
      </c>
      <c r="E32" s="46" t="s">
        <v>277</v>
      </c>
      <c r="F32" s="74">
        <f>F33+F34+F36+F35</f>
        <v>42392.46799999999</v>
      </c>
      <c r="G32" s="74">
        <f>G33+G34+G36+G35</f>
        <v>42392.46799999999</v>
      </c>
    </row>
    <row r="33" spans="1:7" s="19" customFormat="1" ht="45">
      <c r="A33" s="8" t="s">
        <v>28</v>
      </c>
      <c r="B33" s="45" t="s">
        <v>438</v>
      </c>
      <c r="C33" s="45" t="s">
        <v>77</v>
      </c>
      <c r="D33" s="45" t="s">
        <v>369</v>
      </c>
      <c r="E33" s="45" t="s">
        <v>26</v>
      </c>
      <c r="F33" s="68">
        <v>33098.844</v>
      </c>
      <c r="G33" s="68">
        <v>33098.844</v>
      </c>
    </row>
    <row r="34" spans="1:7" s="19" customFormat="1" ht="24.75" customHeight="1">
      <c r="A34" s="10" t="s">
        <v>27</v>
      </c>
      <c r="B34" s="45" t="s">
        <v>438</v>
      </c>
      <c r="C34" s="45" t="s">
        <v>77</v>
      </c>
      <c r="D34" s="45" t="s">
        <v>369</v>
      </c>
      <c r="E34" s="45" t="s">
        <v>30</v>
      </c>
      <c r="F34" s="68">
        <v>0</v>
      </c>
      <c r="G34" s="68">
        <v>0</v>
      </c>
    </row>
    <row r="35" spans="1:7" s="19" customFormat="1" ht="21.75" customHeight="1">
      <c r="A35" s="10" t="s">
        <v>118</v>
      </c>
      <c r="B35" s="45" t="s">
        <v>438</v>
      </c>
      <c r="C35" s="45" t="s">
        <v>77</v>
      </c>
      <c r="D35" s="45" t="s">
        <v>369</v>
      </c>
      <c r="E35" s="45" t="s">
        <v>29</v>
      </c>
      <c r="F35" s="68">
        <v>9293.624</v>
      </c>
      <c r="G35" s="68">
        <v>9293.624</v>
      </c>
    </row>
    <row r="36" spans="1:7" s="19" customFormat="1" ht="12.75">
      <c r="A36" s="10" t="s">
        <v>22</v>
      </c>
      <c r="B36" s="45" t="s">
        <v>438</v>
      </c>
      <c r="C36" s="45" t="s">
        <v>77</v>
      </c>
      <c r="D36" s="45" t="s">
        <v>369</v>
      </c>
      <c r="E36" s="45" t="s">
        <v>21</v>
      </c>
      <c r="F36" s="68">
        <v>0</v>
      </c>
      <c r="G36" s="68">
        <v>0</v>
      </c>
    </row>
    <row r="37" spans="1:7" s="21" customFormat="1" ht="59.25" customHeight="1">
      <c r="A37" s="9" t="s">
        <v>441</v>
      </c>
      <c r="B37" s="46" t="s">
        <v>438</v>
      </c>
      <c r="C37" s="46" t="s">
        <v>77</v>
      </c>
      <c r="D37" s="46" t="s">
        <v>370</v>
      </c>
      <c r="E37" s="46" t="s">
        <v>277</v>
      </c>
      <c r="F37" s="74">
        <f>F38</f>
        <v>0</v>
      </c>
      <c r="G37" s="74">
        <f>G38</f>
        <v>0</v>
      </c>
    </row>
    <row r="38" spans="1:7" s="19" customFormat="1" ht="23.25" customHeight="1">
      <c r="A38" s="10" t="s">
        <v>27</v>
      </c>
      <c r="B38" s="45" t="s">
        <v>438</v>
      </c>
      <c r="C38" s="45" t="s">
        <v>77</v>
      </c>
      <c r="D38" s="45" t="s">
        <v>370</v>
      </c>
      <c r="E38" s="45" t="s">
        <v>30</v>
      </c>
      <c r="F38" s="68">
        <v>0</v>
      </c>
      <c r="G38" s="68">
        <v>0</v>
      </c>
    </row>
    <row r="39" spans="1:7" s="19" customFormat="1" ht="12.75" customHeight="1">
      <c r="A39" s="9" t="s">
        <v>610</v>
      </c>
      <c r="B39" s="46" t="s">
        <v>438</v>
      </c>
      <c r="C39" s="46" t="s">
        <v>77</v>
      </c>
      <c r="D39" s="46" t="s">
        <v>611</v>
      </c>
      <c r="E39" s="46" t="s">
        <v>277</v>
      </c>
      <c r="F39" s="74">
        <f>F40</f>
        <v>0</v>
      </c>
      <c r="G39" s="74">
        <f>G40</f>
        <v>0</v>
      </c>
    </row>
    <row r="40" spans="1:7" s="19" customFormat="1" ht="23.25" customHeight="1">
      <c r="A40" s="10" t="s">
        <v>27</v>
      </c>
      <c r="B40" s="45" t="s">
        <v>438</v>
      </c>
      <c r="C40" s="45" t="s">
        <v>77</v>
      </c>
      <c r="D40" s="45" t="s">
        <v>611</v>
      </c>
      <c r="E40" s="45" t="s">
        <v>30</v>
      </c>
      <c r="F40" s="68">
        <v>0</v>
      </c>
      <c r="G40" s="68">
        <v>0</v>
      </c>
    </row>
    <row r="41" spans="1:7" s="19" customFormat="1" ht="23.25" customHeight="1">
      <c r="A41" s="146" t="s">
        <v>616</v>
      </c>
      <c r="B41" s="2" t="s">
        <v>438</v>
      </c>
      <c r="C41" s="2" t="s">
        <v>77</v>
      </c>
      <c r="D41" s="2" t="s">
        <v>613</v>
      </c>
      <c r="E41" s="2"/>
      <c r="F41" s="75">
        <f>F42+F44</f>
        <v>2689.5</v>
      </c>
      <c r="G41" s="75">
        <f>G42+G44</f>
        <v>2761.1</v>
      </c>
    </row>
    <row r="42" spans="1:7" s="28" customFormat="1" ht="37.5" customHeight="1">
      <c r="A42" s="29" t="s">
        <v>615</v>
      </c>
      <c r="B42" s="46" t="s">
        <v>438</v>
      </c>
      <c r="C42" s="46" t="s">
        <v>77</v>
      </c>
      <c r="D42" s="46" t="s">
        <v>614</v>
      </c>
      <c r="E42" s="45" t="s">
        <v>277</v>
      </c>
      <c r="F42" s="68">
        <f>F43</f>
        <v>122.7</v>
      </c>
      <c r="G42" s="68">
        <f>G43</f>
        <v>125.9</v>
      </c>
    </row>
    <row r="43" spans="1:7" s="28" customFormat="1" ht="23.25" customHeight="1">
      <c r="A43" s="31" t="s">
        <v>27</v>
      </c>
      <c r="B43" s="46" t="s">
        <v>438</v>
      </c>
      <c r="C43" s="46" t="s">
        <v>77</v>
      </c>
      <c r="D43" s="46" t="s">
        <v>614</v>
      </c>
      <c r="E43" s="45" t="s">
        <v>30</v>
      </c>
      <c r="F43" s="68">
        <v>122.7</v>
      </c>
      <c r="G43" s="68">
        <v>125.9</v>
      </c>
    </row>
    <row r="44" spans="1:7" s="28" customFormat="1" ht="43.5" customHeight="1">
      <c r="A44" s="27" t="s">
        <v>867</v>
      </c>
      <c r="B44" s="46" t="s">
        <v>438</v>
      </c>
      <c r="C44" s="46" t="s">
        <v>77</v>
      </c>
      <c r="D44" s="45" t="s">
        <v>868</v>
      </c>
      <c r="E44" s="45" t="s">
        <v>277</v>
      </c>
      <c r="F44" s="68">
        <f>F45</f>
        <v>2566.8</v>
      </c>
      <c r="G44" s="68">
        <f>G45</f>
        <v>2635.2</v>
      </c>
    </row>
    <row r="45" spans="1:7" s="28" customFormat="1" ht="23.25" customHeight="1">
      <c r="A45" s="31" t="s">
        <v>27</v>
      </c>
      <c r="B45" s="45" t="s">
        <v>438</v>
      </c>
      <c r="C45" s="45" t="s">
        <v>77</v>
      </c>
      <c r="D45" s="45" t="s">
        <v>868</v>
      </c>
      <c r="E45" s="45" t="s">
        <v>30</v>
      </c>
      <c r="F45" s="68">
        <v>2566.8</v>
      </c>
      <c r="G45" s="68">
        <v>2635.2</v>
      </c>
    </row>
    <row r="46" spans="1:7" s="28" customFormat="1" ht="23.25" customHeight="1">
      <c r="A46" s="11" t="s">
        <v>445</v>
      </c>
      <c r="B46" s="44" t="s">
        <v>438</v>
      </c>
      <c r="C46" s="44" t="s">
        <v>192</v>
      </c>
      <c r="D46" s="45"/>
      <c r="E46" s="45"/>
      <c r="F46" s="75">
        <f>F47</f>
        <v>8378.96</v>
      </c>
      <c r="G46" s="75">
        <f>G47</f>
        <v>8378.96</v>
      </c>
    </row>
    <row r="47" spans="1:7" s="19" customFormat="1" ht="11.25" customHeight="1">
      <c r="A47" s="9" t="s">
        <v>145</v>
      </c>
      <c r="B47" s="84" t="s">
        <v>438</v>
      </c>
      <c r="C47" s="46" t="s">
        <v>192</v>
      </c>
      <c r="D47" s="46" t="s">
        <v>94</v>
      </c>
      <c r="E47" s="44"/>
      <c r="F47" s="74">
        <f>F48+F52</f>
        <v>8378.96</v>
      </c>
      <c r="G47" s="74">
        <f>G48+G52</f>
        <v>8378.96</v>
      </c>
    </row>
    <row r="48" spans="1:7" s="19" customFormat="1" ht="14.25" customHeight="1">
      <c r="A48" s="7" t="s">
        <v>93</v>
      </c>
      <c r="B48" s="84" t="s">
        <v>438</v>
      </c>
      <c r="C48" s="46" t="s">
        <v>192</v>
      </c>
      <c r="D48" s="46" t="s">
        <v>95</v>
      </c>
      <c r="E48" s="44"/>
      <c r="F48" s="74">
        <f aca="true" t="shared" si="0" ref="F48:G50">F49</f>
        <v>1422.702</v>
      </c>
      <c r="G48" s="74">
        <f t="shared" si="0"/>
        <v>1422.702</v>
      </c>
    </row>
    <row r="49" spans="1:7" s="19" customFormat="1" ht="12.75">
      <c r="A49" s="9" t="s">
        <v>276</v>
      </c>
      <c r="B49" s="84" t="s">
        <v>438</v>
      </c>
      <c r="C49" s="46" t="s">
        <v>192</v>
      </c>
      <c r="D49" s="46" t="s">
        <v>96</v>
      </c>
      <c r="E49" s="46" t="s">
        <v>277</v>
      </c>
      <c r="F49" s="74">
        <f t="shared" si="0"/>
        <v>1422.702</v>
      </c>
      <c r="G49" s="74">
        <f t="shared" si="0"/>
        <v>1422.702</v>
      </c>
    </row>
    <row r="50" spans="1:7" s="19" customFormat="1" ht="22.5">
      <c r="A50" s="9" t="s">
        <v>99</v>
      </c>
      <c r="B50" s="84" t="s">
        <v>438</v>
      </c>
      <c r="C50" s="46" t="s">
        <v>192</v>
      </c>
      <c r="D50" s="46" t="s">
        <v>97</v>
      </c>
      <c r="E50" s="46" t="s">
        <v>277</v>
      </c>
      <c r="F50" s="74">
        <f t="shared" si="0"/>
        <v>1422.702</v>
      </c>
      <c r="G50" s="74">
        <f t="shared" si="0"/>
        <v>1422.702</v>
      </c>
    </row>
    <row r="51" spans="1:7" s="19" customFormat="1" ht="45">
      <c r="A51" s="8" t="s">
        <v>28</v>
      </c>
      <c r="B51" s="45" t="s">
        <v>438</v>
      </c>
      <c r="C51" s="45" t="s">
        <v>192</v>
      </c>
      <c r="D51" s="45" t="s">
        <v>97</v>
      </c>
      <c r="E51" s="45" t="s">
        <v>26</v>
      </c>
      <c r="F51" s="149">
        <v>1422.702</v>
      </c>
      <c r="G51" s="149">
        <v>1422.702</v>
      </c>
    </row>
    <row r="52" spans="1:7" s="21" customFormat="1" ht="22.5">
      <c r="A52" s="9" t="s">
        <v>75</v>
      </c>
      <c r="B52" s="84" t="s">
        <v>438</v>
      </c>
      <c r="C52" s="46" t="s">
        <v>192</v>
      </c>
      <c r="D52" s="47" t="s">
        <v>62</v>
      </c>
      <c r="E52" s="46" t="s">
        <v>277</v>
      </c>
      <c r="F52" s="74">
        <f>F53</f>
        <v>6956.258</v>
      </c>
      <c r="G52" s="74">
        <f>G53</f>
        <v>6956.258</v>
      </c>
    </row>
    <row r="53" spans="1:7" s="21" customFormat="1" ht="45">
      <c r="A53" s="7" t="s">
        <v>296</v>
      </c>
      <c r="B53" s="46" t="s">
        <v>438</v>
      </c>
      <c r="C53" s="46" t="s">
        <v>192</v>
      </c>
      <c r="D53" s="46" t="s">
        <v>63</v>
      </c>
      <c r="E53" s="46" t="s">
        <v>277</v>
      </c>
      <c r="F53" s="74">
        <f>F54+F55+F56</f>
        <v>6956.258</v>
      </c>
      <c r="G53" s="74">
        <f>G54+G55+G56</f>
        <v>6956.258</v>
      </c>
    </row>
    <row r="54" spans="1:7" s="19" customFormat="1" ht="45">
      <c r="A54" s="8" t="s">
        <v>28</v>
      </c>
      <c r="B54" s="45" t="s">
        <v>438</v>
      </c>
      <c r="C54" s="45" t="s">
        <v>192</v>
      </c>
      <c r="D54" s="45" t="s">
        <v>63</v>
      </c>
      <c r="E54" s="45" t="s">
        <v>26</v>
      </c>
      <c r="F54" s="68">
        <v>6956.258</v>
      </c>
      <c r="G54" s="68">
        <v>6956.258</v>
      </c>
    </row>
    <row r="55" spans="1:7" s="19" customFormat="1" ht="26.25" customHeight="1">
      <c r="A55" s="10" t="s">
        <v>27</v>
      </c>
      <c r="B55" s="45" t="s">
        <v>438</v>
      </c>
      <c r="C55" s="45" t="s">
        <v>192</v>
      </c>
      <c r="D55" s="45" t="s">
        <v>63</v>
      </c>
      <c r="E55" s="45" t="s">
        <v>30</v>
      </c>
      <c r="F55" s="68">
        <v>0</v>
      </c>
      <c r="G55" s="68">
        <v>0</v>
      </c>
    </row>
    <row r="56" spans="1:7" s="19" customFormat="1" ht="12.75">
      <c r="A56" s="10" t="s">
        <v>22</v>
      </c>
      <c r="B56" s="45" t="s">
        <v>438</v>
      </c>
      <c r="C56" s="45" t="s">
        <v>192</v>
      </c>
      <c r="D56" s="45" t="s">
        <v>63</v>
      </c>
      <c r="E56" s="45" t="s">
        <v>21</v>
      </c>
      <c r="F56" s="68">
        <v>0</v>
      </c>
      <c r="G56" s="68">
        <v>0</v>
      </c>
    </row>
    <row r="57" spans="1:7" s="21" customFormat="1" ht="12.75">
      <c r="A57" s="5" t="s">
        <v>455</v>
      </c>
      <c r="B57" s="83" t="s">
        <v>438</v>
      </c>
      <c r="C57" s="44" t="s">
        <v>456</v>
      </c>
      <c r="D57" s="44"/>
      <c r="E57" s="44"/>
      <c r="F57" s="73">
        <f aca="true" t="shared" si="1" ref="F57:G61">F58</f>
        <v>533.841</v>
      </c>
      <c r="G57" s="73">
        <f t="shared" si="1"/>
        <v>533.841</v>
      </c>
    </row>
    <row r="58" spans="1:7" s="21" customFormat="1" ht="12.75">
      <c r="A58" s="5" t="s">
        <v>457</v>
      </c>
      <c r="B58" s="44" t="s">
        <v>438</v>
      </c>
      <c r="C58" s="44" t="s">
        <v>458</v>
      </c>
      <c r="D58" s="44"/>
      <c r="E58" s="44"/>
      <c r="F58" s="73">
        <f t="shared" si="1"/>
        <v>533.841</v>
      </c>
      <c r="G58" s="73">
        <f t="shared" si="1"/>
        <v>533.841</v>
      </c>
    </row>
    <row r="59" spans="1:7" s="21" customFormat="1" ht="12.75">
      <c r="A59" s="9" t="s">
        <v>145</v>
      </c>
      <c r="B59" s="84" t="s">
        <v>438</v>
      </c>
      <c r="C59" s="46" t="s">
        <v>458</v>
      </c>
      <c r="D59" s="46" t="s">
        <v>94</v>
      </c>
      <c r="E59" s="46" t="s">
        <v>277</v>
      </c>
      <c r="F59" s="74">
        <f t="shared" si="1"/>
        <v>533.841</v>
      </c>
      <c r="G59" s="74">
        <f t="shared" si="1"/>
        <v>533.841</v>
      </c>
    </row>
    <row r="60" spans="1:7" s="21" customFormat="1" ht="22.5">
      <c r="A60" s="14" t="s">
        <v>65</v>
      </c>
      <c r="B60" s="46" t="s">
        <v>438</v>
      </c>
      <c r="C60" s="46" t="s">
        <v>458</v>
      </c>
      <c r="D60" s="46" t="s">
        <v>64</v>
      </c>
      <c r="E60" s="46" t="s">
        <v>277</v>
      </c>
      <c r="F60" s="74">
        <f t="shared" si="1"/>
        <v>533.841</v>
      </c>
      <c r="G60" s="74">
        <f t="shared" si="1"/>
        <v>533.841</v>
      </c>
    </row>
    <row r="61" spans="1:7" s="21" customFormat="1" ht="12.75">
      <c r="A61" s="7" t="s">
        <v>455</v>
      </c>
      <c r="B61" s="46" t="s">
        <v>438</v>
      </c>
      <c r="C61" s="46" t="s">
        <v>458</v>
      </c>
      <c r="D61" s="46" t="s">
        <v>459</v>
      </c>
      <c r="E61" s="46" t="s">
        <v>277</v>
      </c>
      <c r="F61" s="74">
        <f t="shared" si="1"/>
        <v>533.841</v>
      </c>
      <c r="G61" s="74">
        <f t="shared" si="1"/>
        <v>533.841</v>
      </c>
    </row>
    <row r="62" spans="1:7" s="19" customFormat="1" ht="22.5">
      <c r="A62" s="10" t="s">
        <v>118</v>
      </c>
      <c r="B62" s="45" t="s">
        <v>438</v>
      </c>
      <c r="C62" s="45" t="s">
        <v>458</v>
      </c>
      <c r="D62" s="45" t="s">
        <v>459</v>
      </c>
      <c r="E62" s="45" t="s">
        <v>29</v>
      </c>
      <c r="F62" s="68">
        <v>533.841</v>
      </c>
      <c r="G62" s="68">
        <v>533.841</v>
      </c>
    </row>
    <row r="63" spans="1:7" s="19" customFormat="1" ht="38.25">
      <c r="A63" s="121" t="s">
        <v>545</v>
      </c>
      <c r="B63" s="120" t="s">
        <v>440</v>
      </c>
      <c r="C63" s="120" t="s">
        <v>241</v>
      </c>
      <c r="D63" s="120"/>
      <c r="E63" s="120" t="s">
        <v>241</v>
      </c>
      <c r="F63" s="124">
        <f>F64+F67+F102</f>
        <v>49832.952</v>
      </c>
      <c r="G63" s="124">
        <f>G64+G67+G102</f>
        <v>61735.654</v>
      </c>
    </row>
    <row r="64" spans="1:7" s="28" customFormat="1" ht="12.75">
      <c r="A64" s="11" t="s">
        <v>442</v>
      </c>
      <c r="B64" s="44" t="s">
        <v>440</v>
      </c>
      <c r="C64" s="44" t="s">
        <v>169</v>
      </c>
      <c r="D64" s="44"/>
      <c r="E64" s="44"/>
      <c r="F64" s="73">
        <f>F65</f>
        <v>31200.063</v>
      </c>
      <c r="G64" s="73">
        <f>G65</f>
        <v>43102.765</v>
      </c>
    </row>
    <row r="65" spans="1:7" s="21" customFormat="1" ht="23.25" customHeight="1">
      <c r="A65" s="9" t="s">
        <v>737</v>
      </c>
      <c r="B65" s="46" t="s">
        <v>440</v>
      </c>
      <c r="C65" s="46" t="s">
        <v>169</v>
      </c>
      <c r="D65" s="46" t="s">
        <v>270</v>
      </c>
      <c r="E65" s="46" t="s">
        <v>277</v>
      </c>
      <c r="F65" s="74">
        <f>F66</f>
        <v>31200.063</v>
      </c>
      <c r="G65" s="74">
        <f>G66</f>
        <v>43102.765</v>
      </c>
    </row>
    <row r="66" spans="1:7" s="19" customFormat="1" ht="22.5">
      <c r="A66" s="10" t="s">
        <v>118</v>
      </c>
      <c r="B66" s="45" t="s">
        <v>440</v>
      </c>
      <c r="C66" s="45" t="s">
        <v>169</v>
      </c>
      <c r="D66" s="45" t="s">
        <v>270</v>
      </c>
      <c r="E66" s="45" t="s">
        <v>29</v>
      </c>
      <c r="F66" s="68">
        <v>31200.063</v>
      </c>
      <c r="G66" s="68">
        <v>43102.765</v>
      </c>
    </row>
    <row r="67" spans="1:7" s="28" customFormat="1" ht="12.75">
      <c r="A67" s="11" t="s">
        <v>208</v>
      </c>
      <c r="B67" s="44" t="s">
        <v>440</v>
      </c>
      <c r="C67" s="44" t="s">
        <v>197</v>
      </c>
      <c r="D67" s="44"/>
      <c r="E67" s="44"/>
      <c r="F67" s="73">
        <f>F68+F89</f>
        <v>17913.822</v>
      </c>
      <c r="G67" s="73">
        <f>G68+G89</f>
        <v>17913.822</v>
      </c>
    </row>
    <row r="68" spans="1:7" s="28" customFormat="1" ht="36" customHeight="1">
      <c r="A68" s="27" t="s">
        <v>738</v>
      </c>
      <c r="B68" s="46" t="s">
        <v>440</v>
      </c>
      <c r="C68" s="46" t="s">
        <v>197</v>
      </c>
      <c r="D68" s="46" t="s">
        <v>310</v>
      </c>
      <c r="E68" s="46" t="s">
        <v>277</v>
      </c>
      <c r="F68" s="74">
        <f>F71+F73+F83+F69+F85+F87+F75+F77+F79+F81</f>
        <v>11956.5</v>
      </c>
      <c r="G68" s="74">
        <f>G71+G73+G83+G69+G85+G87+G75+G77+G79+G81</f>
        <v>11956.5</v>
      </c>
    </row>
    <row r="69" spans="1:7" s="28" customFormat="1" ht="28.5" customHeight="1">
      <c r="A69" s="29" t="s">
        <v>622</v>
      </c>
      <c r="B69" s="46" t="s">
        <v>440</v>
      </c>
      <c r="C69" s="46" t="s">
        <v>197</v>
      </c>
      <c r="D69" s="46" t="s">
        <v>621</v>
      </c>
      <c r="E69" s="45" t="s">
        <v>277</v>
      </c>
      <c r="F69" s="74">
        <f>F70</f>
        <v>1565.5</v>
      </c>
      <c r="G69" s="74">
        <f>G70</f>
        <v>1565.5</v>
      </c>
    </row>
    <row r="70" spans="1:7" s="28" customFormat="1" ht="26.25" customHeight="1">
      <c r="A70" s="10" t="s">
        <v>27</v>
      </c>
      <c r="B70" s="45" t="s">
        <v>440</v>
      </c>
      <c r="C70" s="45" t="s">
        <v>197</v>
      </c>
      <c r="D70" s="45" t="s">
        <v>621</v>
      </c>
      <c r="E70" s="45" t="s">
        <v>30</v>
      </c>
      <c r="F70" s="68">
        <v>1565.5</v>
      </c>
      <c r="G70" s="68">
        <v>1565.5</v>
      </c>
    </row>
    <row r="71" spans="1:7" s="28" customFormat="1" ht="33.75">
      <c r="A71" s="34" t="s">
        <v>803</v>
      </c>
      <c r="B71" s="46" t="s">
        <v>440</v>
      </c>
      <c r="C71" s="46" t="s">
        <v>197</v>
      </c>
      <c r="D71" s="46" t="s">
        <v>433</v>
      </c>
      <c r="E71" s="46" t="s">
        <v>277</v>
      </c>
      <c r="F71" s="74">
        <f>F72</f>
        <v>541.2</v>
      </c>
      <c r="G71" s="74">
        <f>G72</f>
        <v>541.2</v>
      </c>
    </row>
    <row r="72" spans="1:7" s="119" customFormat="1" ht="27.75" customHeight="1">
      <c r="A72" s="10" t="s">
        <v>27</v>
      </c>
      <c r="B72" s="45" t="s">
        <v>440</v>
      </c>
      <c r="C72" s="45" t="s">
        <v>197</v>
      </c>
      <c r="D72" s="45" t="s">
        <v>433</v>
      </c>
      <c r="E72" s="45" t="s">
        <v>30</v>
      </c>
      <c r="F72" s="68">
        <v>541.2</v>
      </c>
      <c r="G72" s="68">
        <v>541.2</v>
      </c>
    </row>
    <row r="73" spans="1:7" s="28" customFormat="1" ht="48" customHeight="1">
      <c r="A73" s="27" t="s">
        <v>444</v>
      </c>
      <c r="B73" s="46" t="s">
        <v>440</v>
      </c>
      <c r="C73" s="46" t="s">
        <v>197</v>
      </c>
      <c r="D73" s="46" t="s">
        <v>434</v>
      </c>
      <c r="E73" s="46" t="s">
        <v>277</v>
      </c>
      <c r="F73" s="74">
        <f>F74</f>
        <v>360.9</v>
      </c>
      <c r="G73" s="74">
        <f>G74</f>
        <v>360.9</v>
      </c>
    </row>
    <row r="74" spans="1:7" s="119" customFormat="1" ht="21.75" customHeight="1">
      <c r="A74" s="10" t="s">
        <v>27</v>
      </c>
      <c r="B74" s="45" t="s">
        <v>440</v>
      </c>
      <c r="C74" s="45" t="s">
        <v>197</v>
      </c>
      <c r="D74" s="45" t="s">
        <v>434</v>
      </c>
      <c r="E74" s="45" t="s">
        <v>30</v>
      </c>
      <c r="F74" s="68">
        <v>360.9</v>
      </c>
      <c r="G74" s="68">
        <v>360.9</v>
      </c>
    </row>
    <row r="75" spans="1:7" s="119" customFormat="1" ht="51.75" customHeight="1">
      <c r="A75" s="29" t="s">
        <v>671</v>
      </c>
      <c r="B75" s="45" t="s">
        <v>440</v>
      </c>
      <c r="C75" s="45" t="s">
        <v>197</v>
      </c>
      <c r="D75" s="45" t="s">
        <v>670</v>
      </c>
      <c r="E75" s="45" t="s">
        <v>277</v>
      </c>
      <c r="F75" s="68">
        <f>F76</f>
        <v>397</v>
      </c>
      <c r="G75" s="68">
        <f>G76</f>
        <v>397</v>
      </c>
    </row>
    <row r="76" spans="1:7" s="119" customFormat="1" ht="26.25" customHeight="1">
      <c r="A76" s="10" t="s">
        <v>27</v>
      </c>
      <c r="B76" s="45" t="s">
        <v>440</v>
      </c>
      <c r="C76" s="45" t="s">
        <v>197</v>
      </c>
      <c r="D76" s="45" t="s">
        <v>670</v>
      </c>
      <c r="E76" s="45" t="s">
        <v>30</v>
      </c>
      <c r="F76" s="68">
        <v>397</v>
      </c>
      <c r="G76" s="68">
        <v>397</v>
      </c>
    </row>
    <row r="77" spans="1:7" s="119" customFormat="1" ht="39.75" customHeight="1">
      <c r="A77" s="150" t="s">
        <v>827</v>
      </c>
      <c r="B77" s="45" t="s">
        <v>440</v>
      </c>
      <c r="C77" s="45" t="s">
        <v>197</v>
      </c>
      <c r="D77" s="45" t="s">
        <v>826</v>
      </c>
      <c r="E77" s="45" t="s">
        <v>277</v>
      </c>
      <c r="F77" s="68">
        <f>F78</f>
        <v>394.8</v>
      </c>
      <c r="G77" s="68">
        <f>G78</f>
        <v>394.8</v>
      </c>
    </row>
    <row r="78" spans="1:7" s="119" customFormat="1" ht="51" customHeight="1">
      <c r="A78" s="8" t="s">
        <v>28</v>
      </c>
      <c r="B78" s="45" t="s">
        <v>440</v>
      </c>
      <c r="C78" s="45" t="s">
        <v>197</v>
      </c>
      <c r="D78" s="45" t="s">
        <v>826</v>
      </c>
      <c r="E78" s="45" t="s">
        <v>26</v>
      </c>
      <c r="F78" s="68">
        <v>394.8</v>
      </c>
      <c r="G78" s="68">
        <v>394.8</v>
      </c>
    </row>
    <row r="79" spans="1:7" s="119" customFormat="1" ht="42.75" customHeight="1">
      <c r="A79" s="150" t="s">
        <v>829</v>
      </c>
      <c r="B79" s="45" t="s">
        <v>440</v>
      </c>
      <c r="C79" s="45" t="s">
        <v>197</v>
      </c>
      <c r="D79" s="45" t="s">
        <v>828</v>
      </c>
      <c r="E79" s="45" t="s">
        <v>277</v>
      </c>
      <c r="F79" s="68">
        <f>F80</f>
        <v>330.5</v>
      </c>
      <c r="G79" s="68">
        <f>G80</f>
        <v>330.5</v>
      </c>
    </row>
    <row r="80" spans="1:7" s="119" customFormat="1" ht="50.25" customHeight="1">
      <c r="A80" s="8" t="s">
        <v>28</v>
      </c>
      <c r="B80" s="45" t="s">
        <v>440</v>
      </c>
      <c r="C80" s="45" t="s">
        <v>197</v>
      </c>
      <c r="D80" s="45" t="s">
        <v>828</v>
      </c>
      <c r="E80" s="45" t="s">
        <v>26</v>
      </c>
      <c r="F80" s="68">
        <v>330.5</v>
      </c>
      <c r="G80" s="68">
        <v>330.5</v>
      </c>
    </row>
    <row r="81" spans="1:7" s="119" customFormat="1" ht="49.5" customHeight="1">
      <c r="A81" s="150" t="s">
        <v>831</v>
      </c>
      <c r="B81" s="45" t="s">
        <v>440</v>
      </c>
      <c r="C81" s="45" t="s">
        <v>197</v>
      </c>
      <c r="D81" s="45" t="s">
        <v>830</v>
      </c>
      <c r="E81" s="45" t="s">
        <v>277</v>
      </c>
      <c r="F81" s="68">
        <f>F82</f>
        <v>10</v>
      </c>
      <c r="G81" s="68">
        <f>G82</f>
        <v>10</v>
      </c>
    </row>
    <row r="82" spans="1:7" s="119" customFormat="1" ht="50.25" customHeight="1">
      <c r="A82" s="8" t="s">
        <v>28</v>
      </c>
      <c r="B82" s="45" t="s">
        <v>440</v>
      </c>
      <c r="C82" s="45" t="s">
        <v>197</v>
      </c>
      <c r="D82" s="45" t="s">
        <v>830</v>
      </c>
      <c r="E82" s="45" t="s">
        <v>26</v>
      </c>
      <c r="F82" s="68">
        <v>10</v>
      </c>
      <c r="G82" s="68">
        <v>10</v>
      </c>
    </row>
    <row r="83" spans="1:7" s="28" customFormat="1" ht="46.5" customHeight="1">
      <c r="A83" s="9" t="s">
        <v>669</v>
      </c>
      <c r="B83" s="46" t="s">
        <v>440</v>
      </c>
      <c r="C83" s="46" t="s">
        <v>197</v>
      </c>
      <c r="D83" s="46" t="s">
        <v>619</v>
      </c>
      <c r="E83" s="46" t="s">
        <v>277</v>
      </c>
      <c r="F83" s="74">
        <f>F84</f>
        <v>360.8</v>
      </c>
      <c r="G83" s="74">
        <f>G84</f>
        <v>360.8</v>
      </c>
    </row>
    <row r="84" spans="1:7" s="119" customFormat="1" ht="25.5" customHeight="1">
      <c r="A84" s="10" t="s">
        <v>27</v>
      </c>
      <c r="B84" s="45" t="s">
        <v>440</v>
      </c>
      <c r="C84" s="45" t="s">
        <v>197</v>
      </c>
      <c r="D84" s="45" t="s">
        <v>619</v>
      </c>
      <c r="E84" s="45" t="s">
        <v>30</v>
      </c>
      <c r="F84" s="68">
        <v>360.8</v>
      </c>
      <c r="G84" s="68">
        <v>360.8</v>
      </c>
    </row>
    <row r="85" spans="1:7" s="119" customFormat="1" ht="71.25" customHeight="1">
      <c r="A85" s="29" t="s">
        <v>640</v>
      </c>
      <c r="B85" s="46" t="s">
        <v>440</v>
      </c>
      <c r="C85" s="46" t="s">
        <v>197</v>
      </c>
      <c r="D85" s="45" t="s">
        <v>638</v>
      </c>
      <c r="E85" s="45" t="s">
        <v>277</v>
      </c>
      <c r="F85" s="68">
        <f>F86</f>
        <v>6343.3</v>
      </c>
      <c r="G85" s="68">
        <f>G86</f>
        <v>6343.3</v>
      </c>
    </row>
    <row r="86" spans="1:7" s="119" customFormat="1" ht="47.25" customHeight="1">
      <c r="A86" s="8" t="s">
        <v>28</v>
      </c>
      <c r="B86" s="45" t="s">
        <v>440</v>
      </c>
      <c r="C86" s="45" t="s">
        <v>197</v>
      </c>
      <c r="D86" s="45" t="s">
        <v>638</v>
      </c>
      <c r="E86" s="45" t="s">
        <v>26</v>
      </c>
      <c r="F86" s="68">
        <v>6343.3</v>
      </c>
      <c r="G86" s="68">
        <v>6343.3</v>
      </c>
    </row>
    <row r="87" spans="1:7" s="119" customFormat="1" ht="50.25" customHeight="1">
      <c r="A87" s="29" t="s">
        <v>641</v>
      </c>
      <c r="B87" s="45" t="s">
        <v>440</v>
      </c>
      <c r="C87" s="45" t="s">
        <v>197</v>
      </c>
      <c r="D87" s="45" t="s">
        <v>639</v>
      </c>
      <c r="E87" s="45" t="s">
        <v>277</v>
      </c>
      <c r="F87" s="68">
        <f>F88</f>
        <v>1652.5</v>
      </c>
      <c r="G87" s="68">
        <f>G88</f>
        <v>1652.5</v>
      </c>
    </row>
    <row r="88" spans="1:7" s="119" customFormat="1" ht="50.25" customHeight="1">
      <c r="A88" s="8" t="s">
        <v>28</v>
      </c>
      <c r="B88" s="45" t="s">
        <v>440</v>
      </c>
      <c r="C88" s="45" t="s">
        <v>197</v>
      </c>
      <c r="D88" s="45" t="s">
        <v>639</v>
      </c>
      <c r="E88" s="45" t="s">
        <v>26</v>
      </c>
      <c r="F88" s="68">
        <v>1652.5</v>
      </c>
      <c r="G88" s="68">
        <v>1652.5</v>
      </c>
    </row>
    <row r="89" spans="1:7" s="28" customFormat="1" ht="27.75" customHeight="1">
      <c r="A89" s="9" t="s">
        <v>737</v>
      </c>
      <c r="B89" s="46" t="s">
        <v>440</v>
      </c>
      <c r="C89" s="46" t="s">
        <v>197</v>
      </c>
      <c r="D89" s="46" t="s">
        <v>270</v>
      </c>
      <c r="E89" s="46" t="s">
        <v>277</v>
      </c>
      <c r="F89" s="74">
        <f>F90+F91+F92+F98+F100+F96+F93</f>
        <v>5957.322</v>
      </c>
      <c r="G89" s="74">
        <f>G90+G91+G92+G98+G100+G96+G93</f>
        <v>5957.322</v>
      </c>
    </row>
    <row r="90" spans="1:7" s="119" customFormat="1" ht="50.25" customHeight="1">
      <c r="A90" s="8" t="s">
        <v>28</v>
      </c>
      <c r="B90" s="45" t="s">
        <v>440</v>
      </c>
      <c r="C90" s="45" t="s">
        <v>197</v>
      </c>
      <c r="D90" s="45" t="s">
        <v>270</v>
      </c>
      <c r="E90" s="45" t="s">
        <v>26</v>
      </c>
      <c r="F90" s="68">
        <v>5957.322</v>
      </c>
      <c r="G90" s="68">
        <v>5957.322</v>
      </c>
    </row>
    <row r="91" spans="1:7" s="119" customFormat="1" ht="24.75" customHeight="1">
      <c r="A91" s="10" t="s">
        <v>27</v>
      </c>
      <c r="B91" s="45" t="s">
        <v>440</v>
      </c>
      <c r="C91" s="45" t="s">
        <v>197</v>
      </c>
      <c r="D91" s="45" t="s">
        <v>270</v>
      </c>
      <c r="E91" s="45" t="s">
        <v>30</v>
      </c>
      <c r="F91" s="68">
        <v>0</v>
      </c>
      <c r="G91" s="68">
        <v>0</v>
      </c>
    </row>
    <row r="92" spans="1:7" s="119" customFormat="1" ht="12.75" customHeight="1">
      <c r="A92" s="10" t="s">
        <v>22</v>
      </c>
      <c r="B92" s="45" t="s">
        <v>440</v>
      </c>
      <c r="C92" s="45" t="s">
        <v>197</v>
      </c>
      <c r="D92" s="45" t="s">
        <v>270</v>
      </c>
      <c r="E92" s="45" t="s">
        <v>21</v>
      </c>
      <c r="F92" s="68">
        <v>0</v>
      </c>
      <c r="G92" s="68">
        <v>0</v>
      </c>
    </row>
    <row r="93" spans="1:7" s="119" customFormat="1" ht="37.5" customHeight="1">
      <c r="A93" s="10" t="s">
        <v>723</v>
      </c>
      <c r="B93" s="45" t="s">
        <v>440</v>
      </c>
      <c r="C93" s="45" t="s">
        <v>197</v>
      </c>
      <c r="D93" s="45" t="s">
        <v>722</v>
      </c>
      <c r="E93" s="45" t="s">
        <v>277</v>
      </c>
      <c r="F93" s="68">
        <f>F94+F95</f>
        <v>0</v>
      </c>
      <c r="G93" s="68">
        <f>G94+G95</f>
        <v>0</v>
      </c>
    </row>
    <row r="94" spans="1:7" s="119" customFormat="1" ht="25.5" customHeight="1">
      <c r="A94" s="10" t="s">
        <v>27</v>
      </c>
      <c r="B94" s="45" t="s">
        <v>440</v>
      </c>
      <c r="C94" s="45" t="s">
        <v>197</v>
      </c>
      <c r="D94" s="45" t="s">
        <v>722</v>
      </c>
      <c r="E94" s="45" t="s">
        <v>30</v>
      </c>
      <c r="F94" s="68">
        <v>0</v>
      </c>
      <c r="G94" s="68">
        <v>0</v>
      </c>
    </row>
    <row r="95" spans="1:7" s="119" customFormat="1" ht="25.5" customHeight="1">
      <c r="A95" s="10" t="s">
        <v>118</v>
      </c>
      <c r="B95" s="45" t="s">
        <v>440</v>
      </c>
      <c r="C95" s="45" t="s">
        <v>197</v>
      </c>
      <c r="D95" s="45" t="s">
        <v>722</v>
      </c>
      <c r="E95" s="45" t="s">
        <v>29</v>
      </c>
      <c r="F95" s="68">
        <v>0</v>
      </c>
      <c r="G95" s="68">
        <v>0</v>
      </c>
    </row>
    <row r="96" spans="1:7" s="28" customFormat="1" ht="48" customHeight="1">
      <c r="A96" s="9" t="s">
        <v>538</v>
      </c>
      <c r="B96" s="46" t="s">
        <v>440</v>
      </c>
      <c r="C96" s="46" t="s">
        <v>197</v>
      </c>
      <c r="D96" s="46" t="s">
        <v>620</v>
      </c>
      <c r="E96" s="46" t="s">
        <v>277</v>
      </c>
      <c r="F96" s="74">
        <f>F97</f>
        <v>0</v>
      </c>
      <c r="G96" s="74">
        <f>G97</f>
        <v>0</v>
      </c>
    </row>
    <row r="97" spans="1:7" s="119" customFormat="1" ht="24.75" customHeight="1">
      <c r="A97" s="10" t="s">
        <v>27</v>
      </c>
      <c r="B97" s="45" t="s">
        <v>440</v>
      </c>
      <c r="C97" s="45" t="s">
        <v>197</v>
      </c>
      <c r="D97" s="45" t="s">
        <v>620</v>
      </c>
      <c r="E97" s="45" t="s">
        <v>30</v>
      </c>
      <c r="F97" s="68">
        <v>0</v>
      </c>
      <c r="G97" s="68">
        <v>0</v>
      </c>
    </row>
    <row r="98" spans="1:7" s="28" customFormat="1" ht="47.25" customHeight="1">
      <c r="A98" s="9" t="s">
        <v>581</v>
      </c>
      <c r="B98" s="46" t="s">
        <v>440</v>
      </c>
      <c r="C98" s="46" t="s">
        <v>197</v>
      </c>
      <c r="D98" s="46" t="s">
        <v>582</v>
      </c>
      <c r="E98" s="46" t="s">
        <v>277</v>
      </c>
      <c r="F98" s="74">
        <f>F99</f>
        <v>0</v>
      </c>
      <c r="G98" s="74">
        <f>G99</f>
        <v>0</v>
      </c>
    </row>
    <row r="99" spans="1:7" s="119" customFormat="1" ht="24.75" customHeight="1">
      <c r="A99" s="10" t="s">
        <v>27</v>
      </c>
      <c r="B99" s="45" t="s">
        <v>440</v>
      </c>
      <c r="C99" s="45" t="s">
        <v>197</v>
      </c>
      <c r="D99" s="45" t="s">
        <v>582</v>
      </c>
      <c r="E99" s="45" t="s">
        <v>30</v>
      </c>
      <c r="F99" s="68">
        <v>0</v>
      </c>
      <c r="G99" s="68">
        <v>0</v>
      </c>
    </row>
    <row r="100" spans="1:7" s="28" customFormat="1" ht="46.5" customHeight="1">
      <c r="A100" s="9" t="s">
        <v>510</v>
      </c>
      <c r="B100" s="46" t="s">
        <v>440</v>
      </c>
      <c r="C100" s="46" t="s">
        <v>197</v>
      </c>
      <c r="D100" s="134" t="s">
        <v>511</v>
      </c>
      <c r="E100" s="46" t="s">
        <v>277</v>
      </c>
      <c r="F100" s="74">
        <f>F101</f>
        <v>0</v>
      </c>
      <c r="G100" s="74">
        <f>G101</f>
        <v>0</v>
      </c>
    </row>
    <row r="101" spans="1:7" s="119" customFormat="1" ht="24.75" customHeight="1">
      <c r="A101" s="10" t="s">
        <v>27</v>
      </c>
      <c r="B101" s="45" t="s">
        <v>440</v>
      </c>
      <c r="C101" s="45" t="s">
        <v>197</v>
      </c>
      <c r="D101" s="134" t="s">
        <v>511</v>
      </c>
      <c r="E101" s="45" t="s">
        <v>30</v>
      </c>
      <c r="F101" s="68">
        <v>0</v>
      </c>
      <c r="G101" s="68">
        <v>0</v>
      </c>
    </row>
    <row r="102" spans="1:7" s="119" customFormat="1" ht="12.75" customHeight="1">
      <c r="A102" s="118" t="s">
        <v>454</v>
      </c>
      <c r="B102" s="44" t="s">
        <v>440</v>
      </c>
      <c r="C102" s="44" t="s">
        <v>453</v>
      </c>
      <c r="D102" s="2"/>
      <c r="E102" s="2"/>
      <c r="F102" s="73">
        <f aca="true" t="shared" si="2" ref="F102:G106">F103</f>
        <v>719.067</v>
      </c>
      <c r="G102" s="73">
        <f t="shared" si="2"/>
        <v>719.067</v>
      </c>
    </row>
    <row r="103" spans="1:7" s="119" customFormat="1" ht="12.75" customHeight="1">
      <c r="A103" s="9" t="s">
        <v>145</v>
      </c>
      <c r="B103" s="46" t="s">
        <v>440</v>
      </c>
      <c r="C103" s="46" t="s">
        <v>453</v>
      </c>
      <c r="D103" s="46" t="s">
        <v>94</v>
      </c>
      <c r="E103" s="44"/>
      <c r="F103" s="74">
        <f t="shared" si="2"/>
        <v>719.067</v>
      </c>
      <c r="G103" s="74">
        <f t="shared" si="2"/>
        <v>719.067</v>
      </c>
    </row>
    <row r="104" spans="1:7" s="119" customFormat="1" ht="12.75" customHeight="1">
      <c r="A104" s="7" t="s">
        <v>93</v>
      </c>
      <c r="B104" s="46" t="s">
        <v>440</v>
      </c>
      <c r="C104" s="46" t="s">
        <v>453</v>
      </c>
      <c r="D104" s="46" t="s">
        <v>95</v>
      </c>
      <c r="E104" s="44"/>
      <c r="F104" s="74">
        <f t="shared" si="2"/>
        <v>719.067</v>
      </c>
      <c r="G104" s="74">
        <f t="shared" si="2"/>
        <v>719.067</v>
      </c>
    </row>
    <row r="105" spans="1:7" s="119" customFormat="1" ht="12.75" customHeight="1">
      <c r="A105" s="9" t="s">
        <v>276</v>
      </c>
      <c r="B105" s="46" t="s">
        <v>440</v>
      </c>
      <c r="C105" s="46" t="s">
        <v>453</v>
      </c>
      <c r="D105" s="46" t="s">
        <v>96</v>
      </c>
      <c r="E105" s="46" t="s">
        <v>277</v>
      </c>
      <c r="F105" s="74">
        <f t="shared" si="2"/>
        <v>719.067</v>
      </c>
      <c r="G105" s="74">
        <f t="shared" si="2"/>
        <v>719.067</v>
      </c>
    </row>
    <row r="106" spans="1:7" s="119" customFormat="1" ht="23.25" customHeight="1">
      <c r="A106" s="9" t="s">
        <v>99</v>
      </c>
      <c r="B106" s="46" t="s">
        <v>440</v>
      </c>
      <c r="C106" s="46" t="s">
        <v>453</v>
      </c>
      <c r="D106" s="46" t="s">
        <v>97</v>
      </c>
      <c r="E106" s="46" t="s">
        <v>277</v>
      </c>
      <c r="F106" s="74">
        <f t="shared" si="2"/>
        <v>719.067</v>
      </c>
      <c r="G106" s="74">
        <f t="shared" si="2"/>
        <v>719.067</v>
      </c>
    </row>
    <row r="107" spans="1:7" s="119" customFormat="1" ht="49.5" customHeight="1">
      <c r="A107" s="8" t="s">
        <v>28</v>
      </c>
      <c r="B107" s="45" t="s">
        <v>440</v>
      </c>
      <c r="C107" s="45" t="s">
        <v>453</v>
      </c>
      <c r="D107" s="45" t="s">
        <v>97</v>
      </c>
      <c r="E107" s="45" t="s">
        <v>26</v>
      </c>
      <c r="F107" s="68">
        <v>719.067</v>
      </c>
      <c r="G107" s="68">
        <v>719.067</v>
      </c>
    </row>
    <row r="108" spans="1:8" ht="55.5" customHeight="1">
      <c r="A108" s="4" t="s">
        <v>142</v>
      </c>
      <c r="B108" s="86" t="s">
        <v>141</v>
      </c>
      <c r="C108" s="86" t="s">
        <v>241</v>
      </c>
      <c r="D108" s="86"/>
      <c r="E108" s="86" t="s">
        <v>241</v>
      </c>
      <c r="F108" s="72">
        <f>F112+F143+F124+F133+F170+F175+F109+F181</f>
        <v>178485.123</v>
      </c>
      <c r="G108" s="72">
        <f>G112+G143+G124+G133+G170+G175+G109+G181</f>
        <v>204806.723</v>
      </c>
      <c r="H108" s="18"/>
    </row>
    <row r="109" spans="1:7" s="24" customFormat="1" ht="27.75" customHeight="1">
      <c r="A109" s="5" t="s">
        <v>33</v>
      </c>
      <c r="B109" s="44" t="s">
        <v>141</v>
      </c>
      <c r="C109" s="44" t="s">
        <v>73</v>
      </c>
      <c r="D109" s="44"/>
      <c r="E109" s="44"/>
      <c r="F109" s="75">
        <f>F110</f>
        <v>632.7</v>
      </c>
      <c r="G109" s="75">
        <f>G110</f>
        <v>632.7</v>
      </c>
    </row>
    <row r="110" spans="1:7" s="24" customFormat="1" ht="51.75" customHeight="1">
      <c r="A110" s="8" t="s">
        <v>593</v>
      </c>
      <c r="B110" s="46" t="s">
        <v>141</v>
      </c>
      <c r="C110" s="46" t="s">
        <v>73</v>
      </c>
      <c r="D110" s="45" t="s">
        <v>677</v>
      </c>
      <c r="E110" s="46" t="s">
        <v>277</v>
      </c>
      <c r="F110" s="68">
        <f>F111</f>
        <v>632.7</v>
      </c>
      <c r="G110" s="68">
        <f>G111</f>
        <v>632.7</v>
      </c>
    </row>
    <row r="111" spans="1:7" s="24" customFormat="1" ht="27.75" customHeight="1">
      <c r="A111" s="8" t="s">
        <v>27</v>
      </c>
      <c r="B111" s="45" t="s">
        <v>141</v>
      </c>
      <c r="C111" s="45" t="s">
        <v>73</v>
      </c>
      <c r="D111" s="45" t="s">
        <v>677</v>
      </c>
      <c r="E111" s="45" t="s">
        <v>30</v>
      </c>
      <c r="F111" s="68">
        <v>632.7</v>
      </c>
      <c r="G111" s="68">
        <v>632.7</v>
      </c>
    </row>
    <row r="112" spans="1:7" s="20" customFormat="1" ht="12.75">
      <c r="A112" s="5" t="s">
        <v>139</v>
      </c>
      <c r="B112" s="44" t="s">
        <v>141</v>
      </c>
      <c r="C112" s="44" t="s">
        <v>137</v>
      </c>
      <c r="D112" s="44"/>
      <c r="E112" s="44"/>
      <c r="F112" s="73">
        <f>F116+F113</f>
        <v>100822.4</v>
      </c>
      <c r="G112" s="73">
        <f>G116+G113</f>
        <v>118704.9</v>
      </c>
    </row>
    <row r="113" spans="1:7" s="21" customFormat="1" ht="36.75" customHeight="1">
      <c r="A113" s="7" t="s">
        <v>493</v>
      </c>
      <c r="B113" s="46" t="s">
        <v>141</v>
      </c>
      <c r="C113" s="46" t="s">
        <v>137</v>
      </c>
      <c r="D113" s="46" t="s">
        <v>495</v>
      </c>
      <c r="E113" s="46" t="s">
        <v>277</v>
      </c>
      <c r="F113" s="74">
        <f>F114</f>
        <v>48164.6</v>
      </c>
      <c r="G113" s="74">
        <f>G114</f>
        <v>47689.6</v>
      </c>
    </row>
    <row r="114" spans="1:7" s="21" customFormat="1" ht="35.25" customHeight="1">
      <c r="A114" s="7" t="s">
        <v>447</v>
      </c>
      <c r="B114" s="46" t="s">
        <v>141</v>
      </c>
      <c r="C114" s="46" t="s">
        <v>137</v>
      </c>
      <c r="D114" s="46" t="s">
        <v>494</v>
      </c>
      <c r="E114" s="46" t="s">
        <v>277</v>
      </c>
      <c r="F114" s="74">
        <f>F115</f>
        <v>48164.6</v>
      </c>
      <c r="G114" s="74">
        <f>G115</f>
        <v>47689.6</v>
      </c>
    </row>
    <row r="115" spans="1:7" s="20" customFormat="1" ht="24.75" customHeight="1">
      <c r="A115" s="8" t="s">
        <v>27</v>
      </c>
      <c r="B115" s="45" t="s">
        <v>141</v>
      </c>
      <c r="C115" s="45" t="s">
        <v>137</v>
      </c>
      <c r="D115" s="45" t="s">
        <v>494</v>
      </c>
      <c r="E115" s="45" t="s">
        <v>30</v>
      </c>
      <c r="F115" s="68">
        <v>48164.6</v>
      </c>
      <c r="G115" s="68">
        <v>47689.6</v>
      </c>
    </row>
    <row r="116" spans="1:7" s="21" customFormat="1" ht="12.75">
      <c r="A116" s="7" t="s">
        <v>117</v>
      </c>
      <c r="B116" s="46" t="s">
        <v>141</v>
      </c>
      <c r="C116" s="46" t="s">
        <v>137</v>
      </c>
      <c r="D116" s="46" t="s">
        <v>243</v>
      </c>
      <c r="E116" s="46" t="s">
        <v>277</v>
      </c>
      <c r="F116" s="74">
        <f>F117</f>
        <v>52657.8</v>
      </c>
      <c r="G116" s="74">
        <f>G117</f>
        <v>71015.3</v>
      </c>
    </row>
    <row r="117" spans="1:7" s="20" customFormat="1" ht="22.5">
      <c r="A117" s="7" t="s">
        <v>147</v>
      </c>
      <c r="B117" s="46" t="s">
        <v>141</v>
      </c>
      <c r="C117" s="46" t="s">
        <v>137</v>
      </c>
      <c r="D117" s="46" t="s">
        <v>244</v>
      </c>
      <c r="E117" s="46" t="s">
        <v>277</v>
      </c>
      <c r="F117" s="74">
        <f>F118</f>
        <v>52657.8</v>
      </c>
      <c r="G117" s="74">
        <f>G118</f>
        <v>71015.3</v>
      </c>
    </row>
    <row r="118" spans="1:7" s="21" customFormat="1" ht="23.25" customHeight="1">
      <c r="A118" s="7" t="s">
        <v>739</v>
      </c>
      <c r="B118" s="46" t="s">
        <v>141</v>
      </c>
      <c r="C118" s="46" t="s">
        <v>137</v>
      </c>
      <c r="D118" s="46" t="s">
        <v>245</v>
      </c>
      <c r="E118" s="46" t="s">
        <v>277</v>
      </c>
      <c r="F118" s="74">
        <f>F119+F121</f>
        <v>52657.8</v>
      </c>
      <c r="G118" s="74">
        <f>G119+G121</f>
        <v>71015.3</v>
      </c>
    </row>
    <row r="119" spans="1:7" s="19" customFormat="1" ht="38.25" customHeight="1">
      <c r="A119" s="7" t="s">
        <v>740</v>
      </c>
      <c r="B119" s="46" t="s">
        <v>141</v>
      </c>
      <c r="C119" s="46" t="s">
        <v>137</v>
      </c>
      <c r="D119" s="46" t="s">
        <v>513</v>
      </c>
      <c r="E119" s="46" t="s">
        <v>277</v>
      </c>
      <c r="F119" s="94">
        <f>F120</f>
        <v>0</v>
      </c>
      <c r="G119" s="94">
        <f>G120</f>
        <v>0</v>
      </c>
    </row>
    <row r="120" spans="1:7" s="19" customFormat="1" ht="24" customHeight="1">
      <c r="A120" s="8" t="s">
        <v>27</v>
      </c>
      <c r="B120" s="45" t="s">
        <v>141</v>
      </c>
      <c r="C120" s="45" t="s">
        <v>137</v>
      </c>
      <c r="D120" s="45" t="s">
        <v>513</v>
      </c>
      <c r="E120" s="45" t="s">
        <v>30</v>
      </c>
      <c r="F120" s="80">
        <v>0</v>
      </c>
      <c r="G120" s="80">
        <v>0</v>
      </c>
    </row>
    <row r="121" spans="1:7" s="19" customFormat="1" ht="46.5" customHeight="1">
      <c r="A121" s="7" t="s">
        <v>741</v>
      </c>
      <c r="B121" s="46" t="s">
        <v>141</v>
      </c>
      <c r="C121" s="46" t="s">
        <v>137</v>
      </c>
      <c r="D121" s="46" t="s">
        <v>514</v>
      </c>
      <c r="E121" s="46" t="s">
        <v>277</v>
      </c>
      <c r="F121" s="94">
        <f>F122+F123</f>
        <v>52657.8</v>
      </c>
      <c r="G121" s="94">
        <f>G122+G123</f>
        <v>71015.3</v>
      </c>
    </row>
    <row r="122" spans="1:7" s="19" customFormat="1" ht="24" customHeight="1">
      <c r="A122" s="8" t="s">
        <v>27</v>
      </c>
      <c r="B122" s="45" t="s">
        <v>141</v>
      </c>
      <c r="C122" s="45" t="s">
        <v>137</v>
      </c>
      <c r="D122" s="45" t="s">
        <v>514</v>
      </c>
      <c r="E122" s="45" t="s">
        <v>30</v>
      </c>
      <c r="F122" s="80">
        <v>19257.8</v>
      </c>
      <c r="G122" s="80">
        <v>37615.3</v>
      </c>
    </row>
    <row r="123" spans="1:7" s="19" customFormat="1" ht="24" customHeight="1">
      <c r="A123" s="8" t="s">
        <v>118</v>
      </c>
      <c r="B123" s="45" t="s">
        <v>141</v>
      </c>
      <c r="C123" s="45" t="s">
        <v>137</v>
      </c>
      <c r="D123" s="45" t="s">
        <v>514</v>
      </c>
      <c r="E123" s="45" t="s">
        <v>29</v>
      </c>
      <c r="F123" s="80">
        <v>33400</v>
      </c>
      <c r="G123" s="80">
        <v>33400</v>
      </c>
    </row>
    <row r="124" spans="1:7" s="19" customFormat="1" ht="10.5" customHeight="1">
      <c r="A124" s="5" t="s">
        <v>360</v>
      </c>
      <c r="B124" s="44" t="s">
        <v>141</v>
      </c>
      <c r="C124" s="44" t="s">
        <v>359</v>
      </c>
      <c r="D124" s="45"/>
      <c r="E124" s="45"/>
      <c r="F124" s="73">
        <f>F125+F131+F128</f>
        <v>20099.9</v>
      </c>
      <c r="G124" s="73">
        <f>G125+G131+G128</f>
        <v>20099.9</v>
      </c>
    </row>
    <row r="125" spans="1:7" s="19" customFormat="1" ht="36.75" customHeight="1">
      <c r="A125" s="7" t="s">
        <v>468</v>
      </c>
      <c r="B125" s="46" t="s">
        <v>141</v>
      </c>
      <c r="C125" s="46" t="s">
        <v>359</v>
      </c>
      <c r="D125" s="46" t="s">
        <v>358</v>
      </c>
      <c r="E125" s="46" t="s">
        <v>277</v>
      </c>
      <c r="F125" s="74">
        <f>F126</f>
        <v>20099.9</v>
      </c>
      <c r="G125" s="74">
        <f>G126</f>
        <v>20099.9</v>
      </c>
    </row>
    <row r="126" spans="1:7" s="19" customFormat="1" ht="72" customHeight="1">
      <c r="A126" s="7" t="s">
        <v>584</v>
      </c>
      <c r="B126" s="46" t="s">
        <v>141</v>
      </c>
      <c r="C126" s="46" t="s">
        <v>359</v>
      </c>
      <c r="D126" s="46" t="s">
        <v>396</v>
      </c>
      <c r="E126" s="46" t="s">
        <v>277</v>
      </c>
      <c r="F126" s="74">
        <f>F127</f>
        <v>20099.9</v>
      </c>
      <c r="G126" s="74">
        <f>G127</f>
        <v>20099.9</v>
      </c>
    </row>
    <row r="127" spans="1:7" s="19" customFormat="1" ht="23.25" customHeight="1">
      <c r="A127" s="8" t="s">
        <v>27</v>
      </c>
      <c r="B127" s="45" t="s">
        <v>141</v>
      </c>
      <c r="C127" s="45" t="s">
        <v>359</v>
      </c>
      <c r="D127" s="45" t="s">
        <v>461</v>
      </c>
      <c r="E127" s="45" t="s">
        <v>30</v>
      </c>
      <c r="F127" s="68">
        <v>20099.9</v>
      </c>
      <c r="G127" s="68">
        <v>20099.9</v>
      </c>
    </row>
    <row r="128" spans="1:7" s="21" customFormat="1" ht="23.25" customHeight="1">
      <c r="A128" s="7" t="s">
        <v>604</v>
      </c>
      <c r="B128" s="46" t="s">
        <v>141</v>
      </c>
      <c r="C128" s="46" t="s">
        <v>359</v>
      </c>
      <c r="D128" s="46" t="s">
        <v>602</v>
      </c>
      <c r="E128" s="46" t="s">
        <v>277</v>
      </c>
      <c r="F128" s="74">
        <f>F129</f>
        <v>0</v>
      </c>
      <c r="G128" s="74">
        <f>G129</f>
        <v>0</v>
      </c>
    </row>
    <row r="129" spans="1:7" s="19" customFormat="1" ht="45.75" customHeight="1">
      <c r="A129" s="8" t="s">
        <v>605</v>
      </c>
      <c r="B129" s="46" t="s">
        <v>141</v>
      </c>
      <c r="C129" s="46" t="s">
        <v>359</v>
      </c>
      <c r="D129" s="46" t="s">
        <v>603</v>
      </c>
      <c r="E129" s="46" t="s">
        <v>277</v>
      </c>
      <c r="F129" s="74">
        <f>F130</f>
        <v>0</v>
      </c>
      <c r="G129" s="74">
        <f>G130</f>
        <v>0</v>
      </c>
    </row>
    <row r="130" spans="1:7" s="19" customFormat="1" ht="23.25" customHeight="1">
      <c r="A130" s="8" t="s">
        <v>27</v>
      </c>
      <c r="B130" s="45" t="s">
        <v>141</v>
      </c>
      <c r="C130" s="45" t="s">
        <v>359</v>
      </c>
      <c r="D130" s="45" t="s">
        <v>603</v>
      </c>
      <c r="E130" s="45" t="s">
        <v>30</v>
      </c>
      <c r="F130" s="68">
        <v>0</v>
      </c>
      <c r="G130" s="68">
        <v>0</v>
      </c>
    </row>
    <row r="131" spans="1:7" s="19" customFormat="1" ht="23.25" customHeight="1">
      <c r="A131" s="7" t="s">
        <v>742</v>
      </c>
      <c r="B131" s="46" t="s">
        <v>141</v>
      </c>
      <c r="C131" s="46" t="s">
        <v>138</v>
      </c>
      <c r="D131" s="46" t="s">
        <v>580</v>
      </c>
      <c r="E131" s="46" t="s">
        <v>277</v>
      </c>
      <c r="F131" s="74">
        <f>F132</f>
        <v>0</v>
      </c>
      <c r="G131" s="74">
        <f>G132</f>
        <v>0</v>
      </c>
    </row>
    <row r="132" spans="1:7" s="19" customFormat="1" ht="23.25" customHeight="1">
      <c r="A132" s="8" t="s">
        <v>27</v>
      </c>
      <c r="B132" s="45" t="s">
        <v>141</v>
      </c>
      <c r="C132" s="45" t="s">
        <v>138</v>
      </c>
      <c r="D132" s="45" t="s">
        <v>580</v>
      </c>
      <c r="E132" s="45" t="s">
        <v>30</v>
      </c>
      <c r="F132" s="68">
        <v>0</v>
      </c>
      <c r="G132" s="68">
        <v>0</v>
      </c>
    </row>
    <row r="133" spans="1:7" s="28" customFormat="1" ht="14.25" customHeight="1">
      <c r="A133" s="5" t="s">
        <v>214</v>
      </c>
      <c r="B133" s="44" t="s">
        <v>141</v>
      </c>
      <c r="C133" s="44" t="s">
        <v>58</v>
      </c>
      <c r="D133" s="44"/>
      <c r="E133" s="44"/>
      <c r="F133" s="73">
        <f>F134+F137+F139+F141</f>
        <v>0</v>
      </c>
      <c r="G133" s="73">
        <f>G134+G137+G139+G141</f>
        <v>0</v>
      </c>
    </row>
    <row r="134" spans="1:7" s="21" customFormat="1" ht="35.25" customHeight="1">
      <c r="A134" s="7" t="s">
        <v>743</v>
      </c>
      <c r="B134" s="46" t="s">
        <v>141</v>
      </c>
      <c r="C134" s="46" t="s">
        <v>58</v>
      </c>
      <c r="D134" s="46" t="s">
        <v>381</v>
      </c>
      <c r="E134" s="46" t="s">
        <v>277</v>
      </c>
      <c r="F134" s="74">
        <f>F135</f>
        <v>0</v>
      </c>
      <c r="G134" s="74">
        <f>G135</f>
        <v>0</v>
      </c>
    </row>
    <row r="135" spans="1:7" s="21" customFormat="1" ht="24" customHeight="1">
      <c r="A135" s="7" t="s">
        <v>380</v>
      </c>
      <c r="B135" s="46" t="s">
        <v>141</v>
      </c>
      <c r="C135" s="46" t="s">
        <v>58</v>
      </c>
      <c r="D135" s="46" t="s">
        <v>397</v>
      </c>
      <c r="E135" s="46" t="s">
        <v>277</v>
      </c>
      <c r="F135" s="74">
        <f>F136</f>
        <v>0</v>
      </c>
      <c r="G135" s="74">
        <f>G136</f>
        <v>0</v>
      </c>
    </row>
    <row r="136" spans="1:7" s="21" customFormat="1" ht="24" customHeight="1">
      <c r="A136" s="8" t="s">
        <v>27</v>
      </c>
      <c r="B136" s="45" t="s">
        <v>141</v>
      </c>
      <c r="C136" s="45" t="s">
        <v>58</v>
      </c>
      <c r="D136" s="45" t="s">
        <v>397</v>
      </c>
      <c r="E136" s="45" t="s">
        <v>30</v>
      </c>
      <c r="F136" s="68">
        <v>0</v>
      </c>
      <c r="G136" s="68">
        <v>0</v>
      </c>
    </row>
    <row r="137" spans="1:7" s="21" customFormat="1" ht="25.5" customHeight="1">
      <c r="A137" s="7" t="s">
        <v>475</v>
      </c>
      <c r="B137" s="46" t="s">
        <v>141</v>
      </c>
      <c r="C137" s="46" t="s">
        <v>58</v>
      </c>
      <c r="D137" s="46" t="s">
        <v>476</v>
      </c>
      <c r="E137" s="46" t="s">
        <v>277</v>
      </c>
      <c r="F137" s="74">
        <f>F138</f>
        <v>0</v>
      </c>
      <c r="G137" s="74">
        <f>G138</f>
        <v>0</v>
      </c>
    </row>
    <row r="138" spans="1:7" s="21" customFormat="1" ht="24" customHeight="1">
      <c r="A138" s="8" t="s">
        <v>27</v>
      </c>
      <c r="B138" s="45" t="s">
        <v>141</v>
      </c>
      <c r="C138" s="45" t="s">
        <v>58</v>
      </c>
      <c r="D138" s="45" t="s">
        <v>476</v>
      </c>
      <c r="E138" s="45" t="s">
        <v>30</v>
      </c>
      <c r="F138" s="68">
        <v>0</v>
      </c>
      <c r="G138" s="68">
        <v>0</v>
      </c>
    </row>
    <row r="139" spans="1:7" s="21" customFormat="1" ht="24" customHeight="1">
      <c r="A139" s="8" t="s">
        <v>704</v>
      </c>
      <c r="B139" s="45" t="s">
        <v>141</v>
      </c>
      <c r="C139" s="45" t="s">
        <v>58</v>
      </c>
      <c r="D139" s="45" t="s">
        <v>703</v>
      </c>
      <c r="E139" s="45" t="s">
        <v>277</v>
      </c>
      <c r="F139" s="68">
        <f>F140</f>
        <v>0</v>
      </c>
      <c r="G139" s="68">
        <f>G140</f>
        <v>0</v>
      </c>
    </row>
    <row r="140" spans="1:7" s="21" customFormat="1" ht="24" customHeight="1">
      <c r="A140" s="8" t="s">
        <v>27</v>
      </c>
      <c r="B140" s="45" t="s">
        <v>141</v>
      </c>
      <c r="C140" s="45" t="s">
        <v>58</v>
      </c>
      <c r="D140" s="45" t="s">
        <v>703</v>
      </c>
      <c r="E140" s="45" t="s">
        <v>30</v>
      </c>
      <c r="F140" s="68">
        <v>0</v>
      </c>
      <c r="G140" s="68">
        <v>0</v>
      </c>
    </row>
    <row r="141" spans="1:7" s="21" customFormat="1" ht="24" customHeight="1">
      <c r="A141" s="150" t="s">
        <v>858</v>
      </c>
      <c r="B141" s="45" t="s">
        <v>141</v>
      </c>
      <c r="C141" s="45" t="s">
        <v>58</v>
      </c>
      <c r="D141" s="45" t="s">
        <v>857</v>
      </c>
      <c r="E141" s="45" t="s">
        <v>277</v>
      </c>
      <c r="F141" s="68">
        <f>F142</f>
        <v>0</v>
      </c>
      <c r="G141" s="68">
        <f>G142</f>
        <v>0</v>
      </c>
    </row>
    <row r="142" spans="1:7" s="21" customFormat="1" ht="24" customHeight="1">
      <c r="A142" s="8" t="s">
        <v>27</v>
      </c>
      <c r="B142" s="45" t="s">
        <v>141</v>
      </c>
      <c r="C142" s="45" t="s">
        <v>58</v>
      </c>
      <c r="D142" s="45" t="s">
        <v>857</v>
      </c>
      <c r="E142" s="45" t="s">
        <v>30</v>
      </c>
      <c r="F142" s="68">
        <v>0</v>
      </c>
      <c r="G142" s="68">
        <v>0</v>
      </c>
    </row>
    <row r="143" spans="1:7" s="23" customFormat="1" ht="21.75" customHeight="1">
      <c r="A143" s="5" t="s">
        <v>140</v>
      </c>
      <c r="B143" s="44" t="s">
        <v>141</v>
      </c>
      <c r="C143" s="44" t="s">
        <v>138</v>
      </c>
      <c r="D143" s="45"/>
      <c r="E143" s="45"/>
      <c r="F143" s="73">
        <f>F147+F159+F144</f>
        <v>56930.123</v>
      </c>
      <c r="G143" s="73">
        <f>G147+G159+G144</f>
        <v>65369.223</v>
      </c>
    </row>
    <row r="144" spans="1:7" s="23" customFormat="1" ht="46.5" customHeight="1">
      <c r="A144" s="7" t="s">
        <v>744</v>
      </c>
      <c r="B144" s="46" t="s">
        <v>141</v>
      </c>
      <c r="C144" s="46" t="s">
        <v>138</v>
      </c>
      <c r="D144" s="46" t="s">
        <v>358</v>
      </c>
      <c r="E144" s="46" t="s">
        <v>277</v>
      </c>
      <c r="F144" s="74">
        <f>F145</f>
        <v>42000</v>
      </c>
      <c r="G144" s="74">
        <f>G145</f>
        <v>39439.1</v>
      </c>
    </row>
    <row r="145" spans="1:7" s="23" customFormat="1" ht="13.5" customHeight="1">
      <c r="A145" s="7" t="s">
        <v>400</v>
      </c>
      <c r="B145" s="46" t="s">
        <v>141</v>
      </c>
      <c r="C145" s="46" t="s">
        <v>138</v>
      </c>
      <c r="D145" s="46" t="s">
        <v>399</v>
      </c>
      <c r="E145" s="46" t="s">
        <v>277</v>
      </c>
      <c r="F145" s="74">
        <f>F146</f>
        <v>42000</v>
      </c>
      <c r="G145" s="74">
        <f>G146</f>
        <v>39439.1</v>
      </c>
    </row>
    <row r="146" spans="1:7" s="23" customFormat="1" ht="23.25" customHeight="1">
      <c r="A146" s="8" t="s">
        <v>317</v>
      </c>
      <c r="B146" s="45" t="s">
        <v>141</v>
      </c>
      <c r="C146" s="45" t="s">
        <v>138</v>
      </c>
      <c r="D146" s="45" t="s">
        <v>399</v>
      </c>
      <c r="E146" s="45" t="s">
        <v>56</v>
      </c>
      <c r="F146" s="68">
        <v>42000</v>
      </c>
      <c r="G146" s="68">
        <v>39439.1</v>
      </c>
    </row>
    <row r="147" spans="1:7" s="23" customFormat="1" ht="12.75">
      <c r="A147" s="7" t="s">
        <v>117</v>
      </c>
      <c r="B147" s="46" t="s">
        <v>141</v>
      </c>
      <c r="C147" s="46" t="s">
        <v>138</v>
      </c>
      <c r="D147" s="46" t="s">
        <v>243</v>
      </c>
      <c r="E147" s="46" t="s">
        <v>277</v>
      </c>
      <c r="F147" s="74">
        <f>F148+F157</f>
        <v>0</v>
      </c>
      <c r="G147" s="74">
        <f>G148+G157</f>
        <v>11000</v>
      </c>
    </row>
    <row r="148" spans="1:7" s="23" customFormat="1" ht="35.25" customHeight="1">
      <c r="A148" s="7" t="s">
        <v>745</v>
      </c>
      <c r="B148" s="46" t="s">
        <v>141</v>
      </c>
      <c r="C148" s="46" t="s">
        <v>138</v>
      </c>
      <c r="D148" s="46" t="s">
        <v>247</v>
      </c>
      <c r="E148" s="46" t="s">
        <v>277</v>
      </c>
      <c r="F148" s="74">
        <f>F149+F151+F153+F155</f>
        <v>0</v>
      </c>
      <c r="G148" s="74">
        <f>G149+G151+G153+G155</f>
        <v>11000</v>
      </c>
    </row>
    <row r="149" spans="1:7" s="23" customFormat="1" ht="22.5">
      <c r="A149" s="7" t="s">
        <v>746</v>
      </c>
      <c r="B149" s="46" t="s">
        <v>141</v>
      </c>
      <c r="C149" s="46" t="s">
        <v>138</v>
      </c>
      <c r="D149" s="46" t="s">
        <v>248</v>
      </c>
      <c r="E149" s="46" t="s">
        <v>277</v>
      </c>
      <c r="F149" s="74">
        <f>F150</f>
        <v>0</v>
      </c>
      <c r="G149" s="74">
        <f>G150</f>
        <v>6000</v>
      </c>
    </row>
    <row r="150" spans="1:7" s="23" customFormat="1" ht="24" customHeight="1">
      <c r="A150" s="8" t="s">
        <v>27</v>
      </c>
      <c r="B150" s="45" t="s">
        <v>141</v>
      </c>
      <c r="C150" s="45" t="s">
        <v>138</v>
      </c>
      <c r="D150" s="45" t="s">
        <v>248</v>
      </c>
      <c r="E150" s="45" t="s">
        <v>30</v>
      </c>
      <c r="F150" s="68">
        <v>0</v>
      </c>
      <c r="G150" s="68">
        <v>6000</v>
      </c>
    </row>
    <row r="151" spans="1:7" s="23" customFormat="1" ht="22.5">
      <c r="A151" s="7" t="s">
        <v>298</v>
      </c>
      <c r="B151" s="46" t="s">
        <v>141</v>
      </c>
      <c r="C151" s="46" t="s">
        <v>138</v>
      </c>
      <c r="D151" s="46" t="s">
        <v>249</v>
      </c>
      <c r="E151" s="46" t="s">
        <v>277</v>
      </c>
      <c r="F151" s="74">
        <f>F152</f>
        <v>0</v>
      </c>
      <c r="G151" s="74">
        <f>G152</f>
        <v>5000</v>
      </c>
    </row>
    <row r="152" spans="1:7" s="23" customFormat="1" ht="24" customHeight="1">
      <c r="A152" s="8" t="s">
        <v>27</v>
      </c>
      <c r="B152" s="45" t="s">
        <v>141</v>
      </c>
      <c r="C152" s="45" t="s">
        <v>138</v>
      </c>
      <c r="D152" s="45" t="s">
        <v>249</v>
      </c>
      <c r="E152" s="45" t="s">
        <v>30</v>
      </c>
      <c r="F152" s="68">
        <v>0</v>
      </c>
      <c r="G152" s="68">
        <v>5000</v>
      </c>
    </row>
    <row r="153" spans="1:7" s="23" customFormat="1" ht="37.5" customHeight="1">
      <c r="A153" s="8" t="s">
        <v>665</v>
      </c>
      <c r="B153" s="45" t="s">
        <v>141</v>
      </c>
      <c r="C153" s="45" t="s">
        <v>138</v>
      </c>
      <c r="D153" s="45" t="s">
        <v>664</v>
      </c>
      <c r="E153" s="45" t="s">
        <v>277</v>
      </c>
      <c r="F153" s="68">
        <f>F154</f>
        <v>0</v>
      </c>
      <c r="G153" s="68">
        <f>G154</f>
        <v>0</v>
      </c>
    </row>
    <row r="154" spans="1:7" s="23" customFormat="1" ht="24" customHeight="1">
      <c r="A154" s="8" t="s">
        <v>27</v>
      </c>
      <c r="B154" s="45" t="s">
        <v>141</v>
      </c>
      <c r="C154" s="45" t="s">
        <v>138</v>
      </c>
      <c r="D154" s="45" t="s">
        <v>664</v>
      </c>
      <c r="E154" s="45" t="s">
        <v>30</v>
      </c>
      <c r="F154" s="68">
        <v>0</v>
      </c>
      <c r="G154" s="68">
        <v>0</v>
      </c>
    </row>
    <row r="155" spans="1:7" s="23" customFormat="1" ht="36" customHeight="1">
      <c r="A155" s="8" t="s">
        <v>747</v>
      </c>
      <c r="B155" s="45" t="s">
        <v>141</v>
      </c>
      <c r="C155" s="45" t="s">
        <v>138</v>
      </c>
      <c r="D155" s="45" t="s">
        <v>732</v>
      </c>
      <c r="E155" s="45" t="s">
        <v>277</v>
      </c>
      <c r="F155" s="68">
        <f>F156</f>
        <v>0</v>
      </c>
      <c r="G155" s="68">
        <f>G156</f>
        <v>0</v>
      </c>
    </row>
    <row r="156" spans="1:7" s="23" customFormat="1" ht="24" customHeight="1">
      <c r="A156" s="8" t="s">
        <v>317</v>
      </c>
      <c r="B156" s="45" t="s">
        <v>141</v>
      </c>
      <c r="C156" s="45" t="s">
        <v>138</v>
      </c>
      <c r="D156" s="45" t="s">
        <v>732</v>
      </c>
      <c r="E156" s="45" t="s">
        <v>56</v>
      </c>
      <c r="F156" s="68">
        <v>0</v>
      </c>
      <c r="G156" s="68">
        <v>0</v>
      </c>
    </row>
    <row r="157" spans="1:7" s="23" customFormat="1" ht="33.75" customHeight="1">
      <c r="A157" s="7" t="s">
        <v>789</v>
      </c>
      <c r="B157" s="46" t="s">
        <v>141</v>
      </c>
      <c r="C157" s="46" t="s">
        <v>138</v>
      </c>
      <c r="D157" s="46" t="s">
        <v>250</v>
      </c>
      <c r="E157" s="46" t="s">
        <v>277</v>
      </c>
      <c r="F157" s="74">
        <f>F158</f>
        <v>0</v>
      </c>
      <c r="G157" s="74">
        <f>G158</f>
        <v>0</v>
      </c>
    </row>
    <row r="158" spans="1:7" s="23" customFormat="1" ht="24" customHeight="1">
      <c r="A158" s="8" t="s">
        <v>27</v>
      </c>
      <c r="B158" s="45" t="s">
        <v>141</v>
      </c>
      <c r="C158" s="45" t="s">
        <v>138</v>
      </c>
      <c r="D158" s="45" t="s">
        <v>250</v>
      </c>
      <c r="E158" s="45" t="s">
        <v>30</v>
      </c>
      <c r="F158" s="68">
        <v>0</v>
      </c>
      <c r="G158" s="68">
        <v>0</v>
      </c>
    </row>
    <row r="159" spans="1:7" s="19" customFormat="1" ht="12.75">
      <c r="A159" s="7" t="s">
        <v>145</v>
      </c>
      <c r="B159" s="46" t="s">
        <v>141</v>
      </c>
      <c r="C159" s="46" t="s">
        <v>138</v>
      </c>
      <c r="D159" s="46" t="s">
        <v>94</v>
      </c>
      <c r="E159" s="46" t="s">
        <v>277</v>
      </c>
      <c r="F159" s="74">
        <f>F162+F160+F168</f>
        <v>14930.123</v>
      </c>
      <c r="G159" s="74">
        <f>G162+G160+G168</f>
        <v>14930.123</v>
      </c>
    </row>
    <row r="160" spans="1:7" s="19" customFormat="1" ht="33.75">
      <c r="A160" s="7" t="s">
        <v>294</v>
      </c>
      <c r="B160" s="46" t="s">
        <v>141</v>
      </c>
      <c r="C160" s="46" t="s">
        <v>138</v>
      </c>
      <c r="D160" s="46" t="s">
        <v>402</v>
      </c>
      <c r="E160" s="46" t="s">
        <v>277</v>
      </c>
      <c r="F160" s="74">
        <f>F161</f>
        <v>67.3</v>
      </c>
      <c r="G160" s="74">
        <f>G161</f>
        <v>67.3</v>
      </c>
    </row>
    <row r="161" spans="1:7" s="19" customFormat="1" ht="45">
      <c r="A161" s="8" t="s">
        <v>28</v>
      </c>
      <c r="B161" s="45" t="s">
        <v>141</v>
      </c>
      <c r="C161" s="45" t="s">
        <v>138</v>
      </c>
      <c r="D161" s="45" t="s">
        <v>402</v>
      </c>
      <c r="E161" s="45" t="s">
        <v>26</v>
      </c>
      <c r="F161" s="68">
        <v>67.3</v>
      </c>
      <c r="G161" s="68">
        <v>67.3</v>
      </c>
    </row>
    <row r="162" spans="1:7" s="19" customFormat="1" ht="12.75">
      <c r="A162" s="7" t="s">
        <v>93</v>
      </c>
      <c r="B162" s="46" t="s">
        <v>141</v>
      </c>
      <c r="C162" s="46" t="s">
        <v>138</v>
      </c>
      <c r="D162" s="46" t="s">
        <v>95</v>
      </c>
      <c r="E162" s="46" t="s">
        <v>277</v>
      </c>
      <c r="F162" s="74">
        <f>F163</f>
        <v>14862.823</v>
      </c>
      <c r="G162" s="74">
        <f>G163</f>
        <v>14862.823</v>
      </c>
    </row>
    <row r="163" spans="1:7" s="19" customFormat="1" ht="12.75" customHeight="1">
      <c r="A163" s="7" t="s">
        <v>276</v>
      </c>
      <c r="B163" s="46" t="s">
        <v>141</v>
      </c>
      <c r="C163" s="46" t="s">
        <v>138</v>
      </c>
      <c r="D163" s="46" t="s">
        <v>96</v>
      </c>
      <c r="E163" s="46" t="s">
        <v>277</v>
      </c>
      <c r="F163" s="74">
        <f>F164</f>
        <v>14862.823</v>
      </c>
      <c r="G163" s="74">
        <f>G164</f>
        <v>14862.823</v>
      </c>
    </row>
    <row r="164" spans="1:7" s="19" customFormat="1" ht="22.5">
      <c r="A164" s="7" t="s">
        <v>99</v>
      </c>
      <c r="B164" s="46" t="s">
        <v>141</v>
      </c>
      <c r="C164" s="46" t="s">
        <v>138</v>
      </c>
      <c r="D164" s="46" t="s">
        <v>97</v>
      </c>
      <c r="E164" s="46" t="s">
        <v>277</v>
      </c>
      <c r="F164" s="74">
        <f>F165+F166+F167</f>
        <v>14862.823</v>
      </c>
      <c r="G164" s="74">
        <f>G165+G166+G167</f>
        <v>14862.823</v>
      </c>
    </row>
    <row r="165" spans="1:7" s="19" customFormat="1" ht="47.25" customHeight="1">
      <c r="A165" s="8" t="s">
        <v>28</v>
      </c>
      <c r="B165" s="45" t="s">
        <v>141</v>
      </c>
      <c r="C165" s="45" t="s">
        <v>138</v>
      </c>
      <c r="D165" s="45" t="s">
        <v>97</v>
      </c>
      <c r="E165" s="45" t="s">
        <v>26</v>
      </c>
      <c r="F165" s="68">
        <v>14862.823</v>
      </c>
      <c r="G165" s="68">
        <v>14862.823</v>
      </c>
    </row>
    <row r="166" spans="1:7" s="19" customFormat="1" ht="23.25" customHeight="1">
      <c r="A166" s="8" t="s">
        <v>27</v>
      </c>
      <c r="B166" s="45" t="s">
        <v>141</v>
      </c>
      <c r="C166" s="45" t="s">
        <v>138</v>
      </c>
      <c r="D166" s="45" t="s">
        <v>97</v>
      </c>
      <c r="E166" s="45" t="s">
        <v>30</v>
      </c>
      <c r="F166" s="68">
        <v>0</v>
      </c>
      <c r="G166" s="68">
        <v>0</v>
      </c>
    </row>
    <row r="167" spans="1:7" s="19" customFormat="1" ht="12.75">
      <c r="A167" s="8" t="s">
        <v>22</v>
      </c>
      <c r="B167" s="45" t="s">
        <v>141</v>
      </c>
      <c r="C167" s="45" t="s">
        <v>138</v>
      </c>
      <c r="D167" s="45" t="s">
        <v>97</v>
      </c>
      <c r="E167" s="45" t="s">
        <v>21</v>
      </c>
      <c r="F167" s="68">
        <v>0</v>
      </c>
      <c r="G167" s="68">
        <v>0</v>
      </c>
    </row>
    <row r="168" spans="1:7" s="19" customFormat="1" ht="12.75">
      <c r="A168" s="7" t="s">
        <v>860</v>
      </c>
      <c r="B168" s="46" t="s">
        <v>141</v>
      </c>
      <c r="C168" s="46" t="s">
        <v>138</v>
      </c>
      <c r="D168" s="46" t="s">
        <v>861</v>
      </c>
      <c r="E168" s="46" t="s">
        <v>277</v>
      </c>
      <c r="F168" s="68">
        <f>F169</f>
        <v>0</v>
      </c>
      <c r="G168" s="68">
        <f>G169</f>
        <v>0</v>
      </c>
    </row>
    <row r="169" spans="1:7" s="19" customFormat="1" ht="12.75">
      <c r="A169" s="8" t="s">
        <v>22</v>
      </c>
      <c r="B169" s="45" t="s">
        <v>141</v>
      </c>
      <c r="C169" s="45" t="s">
        <v>138</v>
      </c>
      <c r="D169" s="45" t="s">
        <v>861</v>
      </c>
      <c r="E169" s="45" t="s">
        <v>21</v>
      </c>
      <c r="F169" s="68">
        <v>0</v>
      </c>
      <c r="G169" s="68">
        <v>0</v>
      </c>
    </row>
    <row r="170" spans="1:7" s="19" customFormat="1" ht="12.75">
      <c r="A170" s="5" t="s">
        <v>125</v>
      </c>
      <c r="B170" s="44" t="s">
        <v>141</v>
      </c>
      <c r="C170" s="44" t="s">
        <v>74</v>
      </c>
      <c r="D170" s="45"/>
      <c r="E170" s="45"/>
      <c r="F170" s="73">
        <f>F171+F173</f>
        <v>0</v>
      </c>
      <c r="G170" s="73">
        <f>G171+G173</f>
        <v>0</v>
      </c>
    </row>
    <row r="171" spans="1:7" s="19" customFormat="1" ht="28.5" customHeight="1">
      <c r="A171" s="8" t="s">
        <v>660</v>
      </c>
      <c r="B171" s="46" t="s">
        <v>141</v>
      </c>
      <c r="C171" s="46" t="s">
        <v>74</v>
      </c>
      <c r="D171" s="45" t="s">
        <v>659</v>
      </c>
      <c r="E171" s="46" t="s">
        <v>277</v>
      </c>
      <c r="F171" s="74">
        <f>F172</f>
        <v>0</v>
      </c>
      <c r="G171" s="74">
        <f>G172</f>
        <v>0</v>
      </c>
    </row>
    <row r="172" spans="1:7" s="19" customFormat="1" ht="30" customHeight="1">
      <c r="A172" s="8" t="s">
        <v>317</v>
      </c>
      <c r="B172" s="45" t="s">
        <v>141</v>
      </c>
      <c r="C172" s="45" t="s">
        <v>74</v>
      </c>
      <c r="D172" s="45" t="s">
        <v>659</v>
      </c>
      <c r="E172" s="45" t="s">
        <v>56</v>
      </c>
      <c r="F172" s="68">
        <v>0</v>
      </c>
      <c r="G172" s="68">
        <v>0</v>
      </c>
    </row>
    <row r="173" spans="1:7" s="21" customFormat="1" ht="30" customHeight="1">
      <c r="A173" s="8" t="s">
        <v>676</v>
      </c>
      <c r="B173" s="46" t="s">
        <v>141</v>
      </c>
      <c r="C173" s="46" t="s">
        <v>74</v>
      </c>
      <c r="D173" s="45" t="s">
        <v>373</v>
      </c>
      <c r="E173" s="46" t="s">
        <v>277</v>
      </c>
      <c r="F173" s="74">
        <f>F174</f>
        <v>0</v>
      </c>
      <c r="G173" s="74">
        <f>G174</f>
        <v>0</v>
      </c>
    </row>
    <row r="174" spans="1:7" s="20" customFormat="1" ht="23.25" customHeight="1">
      <c r="A174" s="8" t="s">
        <v>27</v>
      </c>
      <c r="B174" s="45" t="s">
        <v>141</v>
      </c>
      <c r="C174" s="45" t="s">
        <v>74</v>
      </c>
      <c r="D174" s="45" t="s">
        <v>373</v>
      </c>
      <c r="E174" s="45" t="s">
        <v>30</v>
      </c>
      <c r="F174" s="68">
        <v>0</v>
      </c>
      <c r="G174" s="68">
        <v>0</v>
      </c>
    </row>
    <row r="175" spans="1:7" s="28" customFormat="1" ht="15" customHeight="1">
      <c r="A175" s="5" t="s">
        <v>133</v>
      </c>
      <c r="B175" s="44" t="s">
        <v>141</v>
      </c>
      <c r="C175" s="44" t="s">
        <v>134</v>
      </c>
      <c r="D175" s="44"/>
      <c r="E175" s="44"/>
      <c r="F175" s="73">
        <f>F179+F176</f>
        <v>0</v>
      </c>
      <c r="G175" s="73">
        <f>G179+G176</f>
        <v>0</v>
      </c>
    </row>
    <row r="176" spans="1:7" s="28" customFormat="1" ht="36" customHeight="1">
      <c r="A176" s="7" t="s">
        <v>599</v>
      </c>
      <c r="B176" s="46" t="s">
        <v>141</v>
      </c>
      <c r="C176" s="46" t="s">
        <v>134</v>
      </c>
      <c r="D176" s="46" t="s">
        <v>358</v>
      </c>
      <c r="E176" s="46" t="s">
        <v>277</v>
      </c>
      <c r="F176" s="74">
        <f>F177</f>
        <v>0</v>
      </c>
      <c r="G176" s="74">
        <f>G177</f>
        <v>0</v>
      </c>
    </row>
    <row r="177" spans="1:7" s="28" customFormat="1" ht="37.5" customHeight="1">
      <c r="A177" s="7" t="s">
        <v>598</v>
      </c>
      <c r="B177" s="46" t="s">
        <v>141</v>
      </c>
      <c r="C177" s="46" t="s">
        <v>134</v>
      </c>
      <c r="D177" s="46" t="s">
        <v>600</v>
      </c>
      <c r="E177" s="46" t="s">
        <v>277</v>
      </c>
      <c r="F177" s="74">
        <f>F178</f>
        <v>0</v>
      </c>
      <c r="G177" s="74">
        <f>G178</f>
        <v>0</v>
      </c>
    </row>
    <row r="178" spans="1:7" s="28" customFormat="1" ht="15" customHeight="1">
      <c r="A178" s="8" t="s">
        <v>24</v>
      </c>
      <c r="B178" s="45" t="s">
        <v>141</v>
      </c>
      <c r="C178" s="45" t="s">
        <v>134</v>
      </c>
      <c r="D178" s="45" t="s">
        <v>600</v>
      </c>
      <c r="E178" s="45" t="s">
        <v>23</v>
      </c>
      <c r="F178" s="68">
        <v>0</v>
      </c>
      <c r="G178" s="68">
        <v>0</v>
      </c>
    </row>
    <row r="179" spans="1:7" s="19" customFormat="1" ht="39" customHeight="1">
      <c r="A179" s="7" t="s">
        <v>542</v>
      </c>
      <c r="B179" s="46" t="s">
        <v>141</v>
      </c>
      <c r="C179" s="46" t="s">
        <v>134</v>
      </c>
      <c r="D179" s="134" t="s">
        <v>585</v>
      </c>
      <c r="E179" s="46" t="s">
        <v>277</v>
      </c>
      <c r="F179" s="74">
        <f>F180</f>
        <v>0</v>
      </c>
      <c r="G179" s="74">
        <f>G180</f>
        <v>0</v>
      </c>
    </row>
    <row r="180" spans="1:7" s="19" customFormat="1" ht="15" customHeight="1">
      <c r="A180" s="8" t="s">
        <v>24</v>
      </c>
      <c r="B180" s="45" t="s">
        <v>141</v>
      </c>
      <c r="C180" s="166" t="s">
        <v>134</v>
      </c>
      <c r="D180" s="139" t="s">
        <v>585</v>
      </c>
      <c r="E180" s="45" t="s">
        <v>23</v>
      </c>
      <c r="F180" s="68">
        <v>0</v>
      </c>
      <c r="G180" s="68">
        <v>0</v>
      </c>
    </row>
    <row r="181" spans="1:7" s="19" customFormat="1" ht="15" customHeight="1">
      <c r="A181" s="118" t="s">
        <v>454</v>
      </c>
      <c r="B181" s="44" t="s">
        <v>141</v>
      </c>
      <c r="C181" s="44" t="s">
        <v>453</v>
      </c>
      <c r="D181" s="44"/>
      <c r="E181" s="44" t="s">
        <v>277</v>
      </c>
      <c r="F181" s="68">
        <f>F182+F185</f>
        <v>0</v>
      </c>
      <c r="G181" s="68">
        <f>G182+G185</f>
        <v>0</v>
      </c>
    </row>
    <row r="182" spans="1:7" s="19" customFormat="1" ht="28.5" customHeight="1">
      <c r="A182" s="168" t="s">
        <v>839</v>
      </c>
      <c r="B182" s="46" t="s">
        <v>141</v>
      </c>
      <c r="C182" s="46" t="s">
        <v>453</v>
      </c>
      <c r="D182" s="167" t="s">
        <v>840</v>
      </c>
      <c r="E182" s="46" t="s">
        <v>277</v>
      </c>
      <c r="F182" s="68">
        <f>F183</f>
        <v>0</v>
      </c>
      <c r="G182" s="68">
        <f>G183</f>
        <v>0</v>
      </c>
    </row>
    <row r="183" spans="1:7" s="19" customFormat="1" ht="39.75" customHeight="1">
      <c r="A183" s="150" t="s">
        <v>842</v>
      </c>
      <c r="B183" s="46" t="s">
        <v>141</v>
      </c>
      <c r="C183" s="46" t="s">
        <v>453</v>
      </c>
      <c r="D183" s="170" t="s">
        <v>841</v>
      </c>
      <c r="E183" s="169" t="s">
        <v>277</v>
      </c>
      <c r="F183" s="68">
        <f>F184</f>
        <v>0</v>
      </c>
      <c r="G183" s="68">
        <f>G184</f>
        <v>0</v>
      </c>
    </row>
    <row r="184" spans="1:7" s="19" customFormat="1" ht="31.5" customHeight="1">
      <c r="A184" s="8" t="s">
        <v>317</v>
      </c>
      <c r="B184" s="45" t="s">
        <v>141</v>
      </c>
      <c r="C184" s="45" t="s">
        <v>453</v>
      </c>
      <c r="D184" s="170" t="s">
        <v>841</v>
      </c>
      <c r="E184" s="165" t="s">
        <v>56</v>
      </c>
      <c r="F184" s="68">
        <v>0</v>
      </c>
      <c r="G184" s="68">
        <v>0</v>
      </c>
    </row>
    <row r="185" spans="1:7" s="19" customFormat="1" ht="32.25" customHeight="1">
      <c r="A185" s="168" t="s">
        <v>737</v>
      </c>
      <c r="B185" s="45" t="s">
        <v>141</v>
      </c>
      <c r="C185" s="45" t="s">
        <v>453</v>
      </c>
      <c r="D185" s="123" t="s">
        <v>270</v>
      </c>
      <c r="E185" s="165" t="s">
        <v>277</v>
      </c>
      <c r="F185" s="68">
        <f>F186</f>
        <v>0</v>
      </c>
      <c r="G185" s="68">
        <f>G186</f>
        <v>0</v>
      </c>
    </row>
    <row r="186" spans="1:7" s="19" customFormat="1" ht="30" customHeight="1">
      <c r="A186" s="168" t="s">
        <v>837</v>
      </c>
      <c r="B186" s="45" t="s">
        <v>141</v>
      </c>
      <c r="C186" s="45" t="s">
        <v>453</v>
      </c>
      <c r="D186" s="123" t="s">
        <v>838</v>
      </c>
      <c r="E186" s="165" t="s">
        <v>277</v>
      </c>
      <c r="F186" s="68">
        <f>F187</f>
        <v>0</v>
      </c>
      <c r="G186" s="68">
        <f>G187</f>
        <v>0</v>
      </c>
    </row>
    <row r="187" spans="1:7" s="19" customFormat="1" ht="32.25" customHeight="1">
      <c r="A187" s="8" t="s">
        <v>317</v>
      </c>
      <c r="B187" s="45" t="s">
        <v>141</v>
      </c>
      <c r="C187" s="45" t="s">
        <v>453</v>
      </c>
      <c r="D187" s="123" t="s">
        <v>838</v>
      </c>
      <c r="E187" s="165" t="s">
        <v>56</v>
      </c>
      <c r="F187" s="68">
        <v>0</v>
      </c>
      <c r="G187" s="68">
        <v>0</v>
      </c>
    </row>
    <row r="188" spans="1:7" ht="27" customHeight="1">
      <c r="A188" s="4" t="s">
        <v>51</v>
      </c>
      <c r="B188" s="81" t="s">
        <v>122</v>
      </c>
      <c r="C188" s="82" t="s">
        <v>241</v>
      </c>
      <c r="D188" s="82"/>
      <c r="E188" s="82" t="s">
        <v>241</v>
      </c>
      <c r="F188" s="72">
        <f>F189+F210+F268+F280+F304+F253+F301</f>
        <v>571489.8670000001</v>
      </c>
      <c r="G188" s="72">
        <f>G189+G210+G268+G280+G304+G253+G301</f>
        <v>573951.267</v>
      </c>
    </row>
    <row r="189" spans="1:7" s="19" customFormat="1" ht="12.75" customHeight="1">
      <c r="A189" s="5" t="s">
        <v>123</v>
      </c>
      <c r="B189" s="44" t="s">
        <v>122</v>
      </c>
      <c r="C189" s="44" t="s">
        <v>124</v>
      </c>
      <c r="D189" s="44"/>
      <c r="E189" s="44" t="s">
        <v>241</v>
      </c>
      <c r="F189" s="73">
        <f>F201+F190</f>
        <v>90737.723</v>
      </c>
      <c r="G189" s="73">
        <f>G201+G190</f>
        <v>90737.723</v>
      </c>
    </row>
    <row r="190" spans="1:7" s="19" customFormat="1" ht="33" customHeight="1">
      <c r="A190" s="7" t="s">
        <v>48</v>
      </c>
      <c r="B190" s="46" t="s">
        <v>122</v>
      </c>
      <c r="C190" s="46" t="s">
        <v>124</v>
      </c>
      <c r="D190" s="46" t="s">
        <v>152</v>
      </c>
      <c r="E190" s="46" t="s">
        <v>277</v>
      </c>
      <c r="F190" s="74">
        <f>F191+F197+F193+F195+F199</f>
        <v>71080.1</v>
      </c>
      <c r="G190" s="74">
        <f>G191+G197+G193+G195+G199</f>
        <v>71080.1</v>
      </c>
    </row>
    <row r="191" spans="1:7" s="19" customFormat="1" ht="47.25" customHeight="1">
      <c r="A191" s="7" t="s">
        <v>49</v>
      </c>
      <c r="B191" s="46" t="s">
        <v>122</v>
      </c>
      <c r="C191" s="46" t="s">
        <v>124</v>
      </c>
      <c r="D191" s="46" t="s">
        <v>496</v>
      </c>
      <c r="E191" s="46" t="s">
        <v>277</v>
      </c>
      <c r="F191" s="74">
        <f>F192</f>
        <v>69473.2</v>
      </c>
      <c r="G191" s="74">
        <f>G192</f>
        <v>69473.2</v>
      </c>
    </row>
    <row r="192" spans="1:7" s="19" customFormat="1" ht="47.25" customHeight="1">
      <c r="A192" s="8" t="s">
        <v>28</v>
      </c>
      <c r="B192" s="45" t="s">
        <v>122</v>
      </c>
      <c r="C192" s="45" t="s">
        <v>124</v>
      </c>
      <c r="D192" s="45" t="s">
        <v>496</v>
      </c>
      <c r="E192" s="45" t="s">
        <v>26</v>
      </c>
      <c r="F192" s="68">
        <v>69473.2</v>
      </c>
      <c r="G192" s="68">
        <v>69473.2</v>
      </c>
    </row>
    <row r="193" spans="1:7" s="19" customFormat="1" ht="45.75" customHeight="1">
      <c r="A193" s="150" t="s">
        <v>716</v>
      </c>
      <c r="B193" s="45" t="s">
        <v>122</v>
      </c>
      <c r="C193" s="45" t="s">
        <v>124</v>
      </c>
      <c r="D193" s="45" t="s">
        <v>715</v>
      </c>
      <c r="E193" s="45" t="s">
        <v>277</v>
      </c>
      <c r="F193" s="68">
        <f>F194</f>
        <v>1149.8</v>
      </c>
      <c r="G193" s="68">
        <f>G194</f>
        <v>1149.8</v>
      </c>
    </row>
    <row r="194" spans="1:7" s="19" customFormat="1" ht="24.75" customHeight="1">
      <c r="A194" s="8" t="s">
        <v>27</v>
      </c>
      <c r="B194" s="45" t="s">
        <v>122</v>
      </c>
      <c r="C194" s="45" t="s">
        <v>124</v>
      </c>
      <c r="D194" s="45" t="s">
        <v>715</v>
      </c>
      <c r="E194" s="45" t="s">
        <v>30</v>
      </c>
      <c r="F194" s="68">
        <v>1149.8</v>
      </c>
      <c r="G194" s="68">
        <v>1149.8</v>
      </c>
    </row>
    <row r="195" spans="1:7" s="19" customFormat="1" ht="63" customHeight="1">
      <c r="A195" s="8" t="s">
        <v>813</v>
      </c>
      <c r="B195" s="45" t="s">
        <v>122</v>
      </c>
      <c r="C195" s="45" t="s">
        <v>124</v>
      </c>
      <c r="D195" s="45" t="s">
        <v>814</v>
      </c>
      <c r="E195" s="45" t="s">
        <v>277</v>
      </c>
      <c r="F195" s="68">
        <f>F196</f>
        <v>0</v>
      </c>
      <c r="G195" s="68">
        <f>G196</f>
        <v>0</v>
      </c>
    </row>
    <row r="196" spans="1:7" s="19" customFormat="1" ht="33.75" customHeight="1">
      <c r="A196" s="8" t="s">
        <v>27</v>
      </c>
      <c r="B196" s="45" t="s">
        <v>122</v>
      </c>
      <c r="C196" s="45" t="s">
        <v>124</v>
      </c>
      <c r="D196" s="45" t="s">
        <v>814</v>
      </c>
      <c r="E196" s="45" t="s">
        <v>30</v>
      </c>
      <c r="F196" s="68">
        <v>0</v>
      </c>
      <c r="G196" s="68">
        <v>0</v>
      </c>
    </row>
    <row r="197" spans="1:7" s="19" customFormat="1" ht="24.75" customHeight="1">
      <c r="A197" s="29" t="s">
        <v>649</v>
      </c>
      <c r="B197" s="45" t="s">
        <v>122</v>
      </c>
      <c r="C197" s="45" t="s">
        <v>124</v>
      </c>
      <c r="D197" s="45" t="s">
        <v>648</v>
      </c>
      <c r="E197" s="45" t="s">
        <v>277</v>
      </c>
      <c r="F197" s="68">
        <f>F198</f>
        <v>0</v>
      </c>
      <c r="G197" s="68">
        <f>G198</f>
        <v>0</v>
      </c>
    </row>
    <row r="198" spans="1:7" s="19" customFormat="1" ht="24.75" customHeight="1">
      <c r="A198" s="8" t="s">
        <v>27</v>
      </c>
      <c r="B198" s="45" t="s">
        <v>122</v>
      </c>
      <c r="C198" s="45" t="s">
        <v>124</v>
      </c>
      <c r="D198" s="45" t="s">
        <v>648</v>
      </c>
      <c r="E198" s="45" t="s">
        <v>30</v>
      </c>
      <c r="F198" s="68">
        <v>0</v>
      </c>
      <c r="G198" s="68">
        <v>0</v>
      </c>
    </row>
    <row r="199" spans="1:7" s="19" customFormat="1" ht="29.25" customHeight="1">
      <c r="A199" s="150" t="s">
        <v>649</v>
      </c>
      <c r="B199" s="45" t="s">
        <v>122</v>
      </c>
      <c r="C199" s="45" t="s">
        <v>124</v>
      </c>
      <c r="D199" s="45" t="s">
        <v>825</v>
      </c>
      <c r="E199" s="45" t="s">
        <v>277</v>
      </c>
      <c r="F199" s="68">
        <f>F200</f>
        <v>457.1</v>
      </c>
      <c r="G199" s="68">
        <f>G200</f>
        <v>457.1</v>
      </c>
    </row>
    <row r="200" spans="1:7" s="19" customFormat="1" ht="24.75" customHeight="1">
      <c r="A200" s="8" t="s">
        <v>27</v>
      </c>
      <c r="B200" s="45" t="s">
        <v>122</v>
      </c>
      <c r="C200" s="45" t="s">
        <v>124</v>
      </c>
      <c r="D200" s="45" t="s">
        <v>825</v>
      </c>
      <c r="E200" s="45" t="s">
        <v>30</v>
      </c>
      <c r="F200" s="68">
        <v>457.1</v>
      </c>
      <c r="G200" s="68">
        <v>457.1</v>
      </c>
    </row>
    <row r="201" spans="1:7" s="19" customFormat="1" ht="24" customHeight="1">
      <c r="A201" s="7" t="s">
        <v>12</v>
      </c>
      <c r="B201" s="46" t="s">
        <v>122</v>
      </c>
      <c r="C201" s="46" t="s">
        <v>124</v>
      </c>
      <c r="D201" s="46" t="s">
        <v>243</v>
      </c>
      <c r="E201" s="46" t="s">
        <v>277</v>
      </c>
      <c r="F201" s="74">
        <f>F202</f>
        <v>19657.623</v>
      </c>
      <c r="G201" s="74">
        <f>G202</f>
        <v>19657.623</v>
      </c>
    </row>
    <row r="202" spans="1:7" s="21" customFormat="1" ht="24" customHeight="1">
      <c r="A202" s="7" t="s">
        <v>748</v>
      </c>
      <c r="B202" s="46" t="s">
        <v>122</v>
      </c>
      <c r="C202" s="46" t="s">
        <v>124</v>
      </c>
      <c r="D202" s="46" t="s">
        <v>268</v>
      </c>
      <c r="E202" s="46" t="s">
        <v>277</v>
      </c>
      <c r="F202" s="74">
        <f>F203+F208</f>
        <v>19657.623</v>
      </c>
      <c r="G202" s="74">
        <f>G203+G208</f>
        <v>19657.623</v>
      </c>
    </row>
    <row r="203" spans="1:7" s="21" customFormat="1" ht="22.5" customHeight="1">
      <c r="A203" s="7" t="s">
        <v>549</v>
      </c>
      <c r="B203" s="46" t="s">
        <v>122</v>
      </c>
      <c r="C203" s="46" t="s">
        <v>124</v>
      </c>
      <c r="D203" s="46" t="s">
        <v>372</v>
      </c>
      <c r="E203" s="46" t="s">
        <v>277</v>
      </c>
      <c r="F203" s="94">
        <f>F204+F205+F207+F206</f>
        <v>19657.623</v>
      </c>
      <c r="G203" s="94">
        <f>G204+G205+G207+G206</f>
        <v>19657.623</v>
      </c>
    </row>
    <row r="204" spans="1:7" s="20" customFormat="1" ht="46.5" customHeight="1">
      <c r="A204" s="8" t="s">
        <v>28</v>
      </c>
      <c r="B204" s="45" t="s">
        <v>122</v>
      </c>
      <c r="C204" s="45" t="s">
        <v>124</v>
      </c>
      <c r="D204" s="45" t="s">
        <v>372</v>
      </c>
      <c r="E204" s="45" t="s">
        <v>26</v>
      </c>
      <c r="F204" s="80">
        <v>15266.402</v>
      </c>
      <c r="G204" s="80">
        <v>15266.402</v>
      </c>
    </row>
    <row r="205" spans="1:7" s="20" customFormat="1" ht="24" customHeight="1">
      <c r="A205" s="8" t="s">
        <v>27</v>
      </c>
      <c r="B205" s="45" t="s">
        <v>122</v>
      </c>
      <c r="C205" s="45" t="s">
        <v>124</v>
      </c>
      <c r="D205" s="45" t="s">
        <v>372</v>
      </c>
      <c r="E205" s="45" t="s">
        <v>30</v>
      </c>
      <c r="F205" s="80">
        <v>0</v>
      </c>
      <c r="G205" s="80">
        <v>0</v>
      </c>
    </row>
    <row r="206" spans="1:7" s="20" customFormat="1" ht="24" customHeight="1">
      <c r="A206" s="8" t="s">
        <v>118</v>
      </c>
      <c r="B206" s="45" t="s">
        <v>122</v>
      </c>
      <c r="C206" s="45" t="s">
        <v>124</v>
      </c>
      <c r="D206" s="45" t="s">
        <v>372</v>
      </c>
      <c r="E206" s="45" t="s">
        <v>29</v>
      </c>
      <c r="F206" s="80">
        <v>4391.221</v>
      </c>
      <c r="G206" s="80">
        <v>4391.221</v>
      </c>
    </row>
    <row r="207" spans="1:7" s="20" customFormat="1" ht="11.25" customHeight="1">
      <c r="A207" s="8" t="s">
        <v>22</v>
      </c>
      <c r="B207" s="45" t="s">
        <v>122</v>
      </c>
      <c r="C207" s="45" t="s">
        <v>124</v>
      </c>
      <c r="D207" s="45" t="s">
        <v>372</v>
      </c>
      <c r="E207" s="45" t="s">
        <v>21</v>
      </c>
      <c r="F207" s="80">
        <v>0</v>
      </c>
      <c r="G207" s="80">
        <v>0</v>
      </c>
    </row>
    <row r="208" spans="1:7" s="20" customFormat="1" ht="70.5" customHeight="1">
      <c r="A208" s="30" t="s">
        <v>532</v>
      </c>
      <c r="B208" s="46" t="s">
        <v>122</v>
      </c>
      <c r="C208" s="46" t="s">
        <v>124</v>
      </c>
      <c r="D208" s="45" t="s">
        <v>533</v>
      </c>
      <c r="E208" s="46" t="s">
        <v>277</v>
      </c>
      <c r="F208" s="74">
        <f>F209</f>
        <v>0</v>
      </c>
      <c r="G208" s="74">
        <f>G209</f>
        <v>0</v>
      </c>
    </row>
    <row r="209" spans="1:7" s="20" customFormat="1" ht="26.25" customHeight="1">
      <c r="A209" s="8" t="s">
        <v>27</v>
      </c>
      <c r="B209" s="45" t="s">
        <v>122</v>
      </c>
      <c r="C209" s="45" t="s">
        <v>124</v>
      </c>
      <c r="D209" s="45" t="s">
        <v>533</v>
      </c>
      <c r="E209" s="45" t="s">
        <v>30</v>
      </c>
      <c r="F209" s="80">
        <v>0</v>
      </c>
      <c r="G209" s="80">
        <v>0</v>
      </c>
    </row>
    <row r="210" spans="1:7" s="19" customFormat="1" ht="11.25" customHeight="1">
      <c r="A210" s="5" t="s">
        <v>125</v>
      </c>
      <c r="B210" s="44" t="s">
        <v>122</v>
      </c>
      <c r="C210" s="44" t="s">
        <v>74</v>
      </c>
      <c r="D210" s="44"/>
      <c r="E210" s="44" t="s">
        <v>241</v>
      </c>
      <c r="F210" s="73">
        <f>F211+F246</f>
        <v>427163.019</v>
      </c>
      <c r="G210" s="73">
        <f>G211+G246</f>
        <v>427124.419</v>
      </c>
    </row>
    <row r="211" spans="1:7" s="21" customFormat="1" ht="25.5" customHeight="1">
      <c r="A211" s="7" t="s">
        <v>474</v>
      </c>
      <c r="B211" s="46" t="s">
        <v>122</v>
      </c>
      <c r="C211" s="46" t="s">
        <v>74</v>
      </c>
      <c r="D211" s="46" t="s">
        <v>153</v>
      </c>
      <c r="E211" s="46" t="s">
        <v>277</v>
      </c>
      <c r="F211" s="74">
        <f>F220+F237+F212+F215+F218+F225+F239+F228+F223+F244+F241+F230+F233+F235</f>
        <v>329971</v>
      </c>
      <c r="G211" s="74">
        <f>G220+G237+G212+G215+G218+G225+G239+G228+G223+G244+G241+G230+G233+G235</f>
        <v>329687.39999999997</v>
      </c>
    </row>
    <row r="212" spans="1:7" s="21" customFormat="1" ht="36" customHeight="1">
      <c r="A212" s="7" t="s">
        <v>304</v>
      </c>
      <c r="B212" s="46" t="s">
        <v>122</v>
      </c>
      <c r="C212" s="46" t="s">
        <v>74</v>
      </c>
      <c r="D212" s="46" t="s">
        <v>497</v>
      </c>
      <c r="E212" s="46" t="s">
        <v>277</v>
      </c>
      <c r="F212" s="74">
        <f>F213+F214</f>
        <v>5061.2</v>
      </c>
      <c r="G212" s="74">
        <f>G213+G214</f>
        <v>5061.2</v>
      </c>
    </row>
    <row r="213" spans="1:7" s="21" customFormat="1" ht="24.75" customHeight="1">
      <c r="A213" s="8" t="s">
        <v>27</v>
      </c>
      <c r="B213" s="45" t="s">
        <v>122</v>
      </c>
      <c r="C213" s="45" t="s">
        <v>74</v>
      </c>
      <c r="D213" s="45" t="s">
        <v>497</v>
      </c>
      <c r="E213" s="45" t="s">
        <v>30</v>
      </c>
      <c r="F213" s="68">
        <v>5061.2</v>
      </c>
      <c r="G213" s="68">
        <v>5061.2</v>
      </c>
    </row>
    <row r="214" spans="1:7" s="21" customFormat="1" ht="24.75" customHeight="1">
      <c r="A214" s="8" t="s">
        <v>118</v>
      </c>
      <c r="B214" s="45" t="s">
        <v>122</v>
      </c>
      <c r="C214" s="45" t="s">
        <v>74</v>
      </c>
      <c r="D214" s="45" t="s">
        <v>497</v>
      </c>
      <c r="E214" s="45" t="s">
        <v>29</v>
      </c>
      <c r="F214" s="68">
        <v>0</v>
      </c>
      <c r="G214" s="68">
        <v>0</v>
      </c>
    </row>
    <row r="215" spans="1:7" s="21" customFormat="1" ht="70.5" customHeight="1">
      <c r="A215" s="22" t="s">
        <v>114</v>
      </c>
      <c r="B215" s="46" t="s">
        <v>122</v>
      </c>
      <c r="C215" s="46" t="s">
        <v>74</v>
      </c>
      <c r="D215" s="46" t="s">
        <v>498</v>
      </c>
      <c r="E215" s="46" t="s">
        <v>277</v>
      </c>
      <c r="F215" s="74">
        <f>F216+F217</f>
        <v>285057.4</v>
      </c>
      <c r="G215" s="74">
        <f>G216+G217</f>
        <v>285057.4</v>
      </c>
    </row>
    <row r="216" spans="1:7" s="21" customFormat="1" ht="45" customHeight="1">
      <c r="A216" s="8" t="s">
        <v>28</v>
      </c>
      <c r="B216" s="45" t="s">
        <v>122</v>
      </c>
      <c r="C216" s="45" t="s">
        <v>74</v>
      </c>
      <c r="D216" s="45" t="s">
        <v>498</v>
      </c>
      <c r="E216" s="45" t="s">
        <v>26</v>
      </c>
      <c r="F216" s="68">
        <v>285057.4</v>
      </c>
      <c r="G216" s="68">
        <v>285057.4</v>
      </c>
    </row>
    <row r="217" spans="1:7" s="21" customFormat="1" ht="24.75" customHeight="1">
      <c r="A217" s="8" t="s">
        <v>118</v>
      </c>
      <c r="B217" s="45" t="s">
        <v>122</v>
      </c>
      <c r="C217" s="45" t="s">
        <v>74</v>
      </c>
      <c r="D217" s="45" t="s">
        <v>498</v>
      </c>
      <c r="E217" s="45" t="s">
        <v>29</v>
      </c>
      <c r="F217" s="68">
        <v>0</v>
      </c>
      <c r="G217" s="68">
        <v>0</v>
      </c>
    </row>
    <row r="218" spans="1:7" s="21" customFormat="1" ht="57" customHeight="1">
      <c r="A218" s="7" t="s">
        <v>115</v>
      </c>
      <c r="B218" s="46" t="s">
        <v>122</v>
      </c>
      <c r="C218" s="46" t="s">
        <v>74</v>
      </c>
      <c r="D218" s="46" t="s">
        <v>502</v>
      </c>
      <c r="E218" s="46" t="s">
        <v>277</v>
      </c>
      <c r="F218" s="74">
        <f>F219</f>
        <v>138.1</v>
      </c>
      <c r="G218" s="74">
        <f>G219</f>
        <v>138.1</v>
      </c>
    </row>
    <row r="219" spans="1:7" s="21" customFormat="1" ht="24.75" customHeight="1">
      <c r="A219" s="8" t="s">
        <v>27</v>
      </c>
      <c r="B219" s="45" t="s">
        <v>122</v>
      </c>
      <c r="C219" s="45" t="s">
        <v>74</v>
      </c>
      <c r="D219" s="45" t="s">
        <v>502</v>
      </c>
      <c r="E219" s="45" t="s">
        <v>30</v>
      </c>
      <c r="F219" s="68">
        <v>138.1</v>
      </c>
      <c r="G219" s="68">
        <v>138.1</v>
      </c>
    </row>
    <row r="220" spans="1:7" s="21" customFormat="1" ht="45.75" customHeight="1">
      <c r="A220" s="7" t="s">
        <v>463</v>
      </c>
      <c r="B220" s="46" t="s">
        <v>122</v>
      </c>
      <c r="C220" s="46" t="s">
        <v>74</v>
      </c>
      <c r="D220" s="46" t="s">
        <v>464</v>
      </c>
      <c r="E220" s="46" t="s">
        <v>277</v>
      </c>
      <c r="F220" s="74">
        <f>F221+F222</f>
        <v>1600.1</v>
      </c>
      <c r="G220" s="74">
        <f>G221+G222</f>
        <v>1600.1</v>
      </c>
    </row>
    <row r="221" spans="1:7" s="21" customFormat="1" ht="24.75" customHeight="1">
      <c r="A221" s="8" t="s">
        <v>27</v>
      </c>
      <c r="B221" s="45" t="s">
        <v>122</v>
      </c>
      <c r="C221" s="45" t="s">
        <v>74</v>
      </c>
      <c r="D221" s="45" t="s">
        <v>464</v>
      </c>
      <c r="E221" s="45" t="s">
        <v>30</v>
      </c>
      <c r="F221" s="68">
        <v>1600.1</v>
      </c>
      <c r="G221" s="68">
        <v>1600.1</v>
      </c>
    </row>
    <row r="222" spans="1:7" s="21" customFormat="1" ht="24.75" customHeight="1">
      <c r="A222" s="8" t="s">
        <v>118</v>
      </c>
      <c r="B222" s="45" t="s">
        <v>122</v>
      </c>
      <c r="C222" s="45" t="s">
        <v>74</v>
      </c>
      <c r="D222" s="45" t="s">
        <v>464</v>
      </c>
      <c r="E222" s="45" t="s">
        <v>29</v>
      </c>
      <c r="F222" s="68">
        <v>0</v>
      </c>
      <c r="G222" s="68">
        <v>0</v>
      </c>
    </row>
    <row r="223" spans="1:7" s="21" customFormat="1" ht="25.5" customHeight="1">
      <c r="A223" s="35" t="s">
        <v>646</v>
      </c>
      <c r="B223" s="45" t="s">
        <v>122</v>
      </c>
      <c r="C223" s="45" t="s">
        <v>74</v>
      </c>
      <c r="D223" s="45" t="s">
        <v>645</v>
      </c>
      <c r="E223" s="45" t="s">
        <v>277</v>
      </c>
      <c r="F223" s="68">
        <f>F224</f>
        <v>800.7</v>
      </c>
      <c r="G223" s="68">
        <f>G224</f>
        <v>800.7</v>
      </c>
    </row>
    <row r="224" spans="1:7" s="21" customFormat="1" ht="24.75" customHeight="1">
      <c r="A224" s="8" t="s">
        <v>27</v>
      </c>
      <c r="B224" s="45" t="s">
        <v>122</v>
      </c>
      <c r="C224" s="45" t="s">
        <v>74</v>
      </c>
      <c r="D224" s="45" t="s">
        <v>645</v>
      </c>
      <c r="E224" s="45" t="s">
        <v>30</v>
      </c>
      <c r="F224" s="68">
        <v>800.7</v>
      </c>
      <c r="G224" s="68">
        <v>800.7</v>
      </c>
    </row>
    <row r="225" spans="1:7" s="21" customFormat="1" ht="38.25" customHeight="1">
      <c r="A225" s="7" t="s">
        <v>590</v>
      </c>
      <c r="B225" s="46" t="s">
        <v>122</v>
      </c>
      <c r="C225" s="46" t="s">
        <v>74</v>
      </c>
      <c r="D225" s="46" t="s">
        <v>678</v>
      </c>
      <c r="E225" s="46" t="s">
        <v>277</v>
      </c>
      <c r="F225" s="74">
        <f>F226+F227</f>
        <v>14553.7</v>
      </c>
      <c r="G225" s="74">
        <f>G226+G227</f>
        <v>13969.1</v>
      </c>
    </row>
    <row r="226" spans="1:7" s="21" customFormat="1" ht="24.75" customHeight="1">
      <c r="A226" s="8" t="s">
        <v>27</v>
      </c>
      <c r="B226" s="45" t="s">
        <v>122</v>
      </c>
      <c r="C226" s="45" t="s">
        <v>74</v>
      </c>
      <c r="D226" s="45" t="s">
        <v>678</v>
      </c>
      <c r="E226" s="45" t="s">
        <v>30</v>
      </c>
      <c r="F226" s="68">
        <v>14553.7</v>
      </c>
      <c r="G226" s="68">
        <v>13969.1</v>
      </c>
    </row>
    <row r="227" spans="1:7" s="21" customFormat="1" ht="24.75" customHeight="1">
      <c r="A227" s="8" t="s">
        <v>118</v>
      </c>
      <c r="B227" s="45" t="s">
        <v>122</v>
      </c>
      <c r="C227" s="45" t="s">
        <v>74</v>
      </c>
      <c r="D227" s="45" t="s">
        <v>678</v>
      </c>
      <c r="E227" s="45" t="s">
        <v>29</v>
      </c>
      <c r="F227" s="68">
        <v>0</v>
      </c>
      <c r="G227" s="68">
        <v>0</v>
      </c>
    </row>
    <row r="228" spans="1:7" s="21" customFormat="1" ht="83.25" customHeight="1">
      <c r="A228" s="7" t="s">
        <v>608</v>
      </c>
      <c r="B228" s="46" t="s">
        <v>122</v>
      </c>
      <c r="C228" s="46" t="s">
        <v>74</v>
      </c>
      <c r="D228" s="46" t="s">
        <v>679</v>
      </c>
      <c r="E228" s="46" t="s">
        <v>277</v>
      </c>
      <c r="F228" s="74">
        <f>F229</f>
        <v>19584.7</v>
      </c>
      <c r="G228" s="74">
        <f>G229</f>
        <v>19584.7</v>
      </c>
    </row>
    <row r="229" spans="1:7" s="21" customFormat="1" ht="48.75" customHeight="1">
      <c r="A229" s="8" t="s">
        <v>609</v>
      </c>
      <c r="B229" s="45" t="s">
        <v>122</v>
      </c>
      <c r="C229" s="45" t="s">
        <v>74</v>
      </c>
      <c r="D229" s="45" t="s">
        <v>679</v>
      </c>
      <c r="E229" s="45" t="s">
        <v>26</v>
      </c>
      <c r="F229" s="68">
        <v>19584.7</v>
      </c>
      <c r="G229" s="68">
        <v>19584.7</v>
      </c>
    </row>
    <row r="230" spans="1:7" s="21" customFormat="1" ht="90" customHeight="1">
      <c r="A230" s="8" t="s">
        <v>816</v>
      </c>
      <c r="B230" s="45" t="s">
        <v>122</v>
      </c>
      <c r="C230" s="45" t="s">
        <v>74</v>
      </c>
      <c r="D230" s="45" t="s">
        <v>817</v>
      </c>
      <c r="E230" s="45" t="s">
        <v>277</v>
      </c>
      <c r="F230" s="68">
        <f>F231+F232</f>
        <v>1088.8</v>
      </c>
      <c r="G230" s="68">
        <f>G231+G232</f>
        <v>1088.8</v>
      </c>
    </row>
    <row r="231" spans="1:7" s="21" customFormat="1" ht="30" customHeight="1">
      <c r="A231" s="8" t="s">
        <v>27</v>
      </c>
      <c r="B231" s="45" t="s">
        <v>122</v>
      </c>
      <c r="C231" s="45" t="s">
        <v>74</v>
      </c>
      <c r="D231" s="45" t="s">
        <v>817</v>
      </c>
      <c r="E231" s="45" t="s">
        <v>30</v>
      </c>
      <c r="F231" s="68">
        <v>1088.8</v>
      </c>
      <c r="G231" s="68">
        <v>1088.8</v>
      </c>
    </row>
    <row r="232" spans="1:7" s="21" customFormat="1" ht="31.5" customHeight="1">
      <c r="A232" s="8" t="s">
        <v>118</v>
      </c>
      <c r="B232" s="45" t="s">
        <v>122</v>
      </c>
      <c r="C232" s="45" t="s">
        <v>74</v>
      </c>
      <c r="D232" s="45" t="s">
        <v>817</v>
      </c>
      <c r="E232" s="45" t="s">
        <v>29</v>
      </c>
      <c r="F232" s="68">
        <v>0</v>
      </c>
      <c r="G232" s="68">
        <v>0</v>
      </c>
    </row>
    <row r="233" spans="1:7" s="21" customFormat="1" ht="51.75" customHeight="1">
      <c r="A233" s="150" t="s">
        <v>850</v>
      </c>
      <c r="B233" s="45" t="s">
        <v>122</v>
      </c>
      <c r="C233" s="45" t="s">
        <v>74</v>
      </c>
      <c r="D233" s="45" t="s">
        <v>848</v>
      </c>
      <c r="E233" s="45" t="s">
        <v>277</v>
      </c>
      <c r="F233" s="68">
        <f>F234</f>
        <v>638.7</v>
      </c>
      <c r="G233" s="68">
        <f>G234</f>
        <v>638.7</v>
      </c>
    </row>
    <row r="234" spans="1:7" s="21" customFormat="1" ht="31.5" customHeight="1">
      <c r="A234" s="8" t="s">
        <v>27</v>
      </c>
      <c r="B234" s="45" t="s">
        <v>122</v>
      </c>
      <c r="C234" s="45" t="s">
        <v>74</v>
      </c>
      <c r="D234" s="45" t="s">
        <v>848</v>
      </c>
      <c r="E234" s="45" t="s">
        <v>30</v>
      </c>
      <c r="F234" s="68">
        <v>638.7</v>
      </c>
      <c r="G234" s="68">
        <v>638.7</v>
      </c>
    </row>
    <row r="235" spans="1:7" s="21" customFormat="1" ht="31.5" customHeight="1">
      <c r="A235" s="150" t="s">
        <v>849</v>
      </c>
      <c r="B235" s="45" t="s">
        <v>122</v>
      </c>
      <c r="C235" s="45" t="s">
        <v>74</v>
      </c>
      <c r="D235" s="45" t="s">
        <v>847</v>
      </c>
      <c r="E235" s="45" t="s">
        <v>277</v>
      </c>
      <c r="F235" s="68">
        <f>F236</f>
        <v>0</v>
      </c>
      <c r="G235" s="68">
        <f>G236</f>
        <v>0</v>
      </c>
    </row>
    <row r="236" spans="1:7" s="21" customFormat="1" ht="31.5" customHeight="1">
      <c r="A236" s="8" t="s">
        <v>27</v>
      </c>
      <c r="B236" s="45" t="s">
        <v>122</v>
      </c>
      <c r="C236" s="45" t="s">
        <v>74</v>
      </c>
      <c r="D236" s="45" t="s">
        <v>847</v>
      </c>
      <c r="E236" s="45" t="s">
        <v>30</v>
      </c>
      <c r="F236" s="68">
        <v>0</v>
      </c>
      <c r="G236" s="68">
        <v>0</v>
      </c>
    </row>
    <row r="237" spans="1:7" s="21" customFormat="1" ht="39.75" customHeight="1">
      <c r="A237" s="7" t="s">
        <v>481</v>
      </c>
      <c r="B237" s="46" t="s">
        <v>122</v>
      </c>
      <c r="C237" s="46" t="s">
        <v>74</v>
      </c>
      <c r="D237" s="46" t="s">
        <v>482</v>
      </c>
      <c r="E237" s="46" t="s">
        <v>277</v>
      </c>
      <c r="F237" s="74">
        <f>F238</f>
        <v>0</v>
      </c>
      <c r="G237" s="74">
        <f>G238</f>
        <v>0</v>
      </c>
    </row>
    <row r="238" spans="1:7" s="21" customFormat="1" ht="24.75" customHeight="1">
      <c r="A238" s="8" t="s">
        <v>27</v>
      </c>
      <c r="B238" s="45" t="s">
        <v>122</v>
      </c>
      <c r="C238" s="45" t="s">
        <v>74</v>
      </c>
      <c r="D238" s="45" t="s">
        <v>482</v>
      </c>
      <c r="E238" s="45" t="s">
        <v>30</v>
      </c>
      <c r="F238" s="68">
        <v>0</v>
      </c>
      <c r="G238" s="68">
        <v>0</v>
      </c>
    </row>
    <row r="239" spans="1:7" s="21" customFormat="1" ht="51" customHeight="1">
      <c r="A239" s="29" t="s">
        <v>643</v>
      </c>
      <c r="B239" s="46" t="s">
        <v>122</v>
      </c>
      <c r="C239" s="46" t="s">
        <v>74</v>
      </c>
      <c r="D239" s="45" t="s">
        <v>642</v>
      </c>
      <c r="E239" s="46" t="s">
        <v>277</v>
      </c>
      <c r="F239" s="74">
        <f>F240</f>
        <v>0</v>
      </c>
      <c r="G239" s="74">
        <f>G240</f>
        <v>0</v>
      </c>
    </row>
    <row r="240" spans="1:7" s="21" customFormat="1" ht="24.75" customHeight="1">
      <c r="A240" s="8" t="s">
        <v>27</v>
      </c>
      <c r="B240" s="45" t="s">
        <v>122</v>
      </c>
      <c r="C240" s="45" t="s">
        <v>74</v>
      </c>
      <c r="D240" s="45" t="s">
        <v>642</v>
      </c>
      <c r="E240" s="45" t="s">
        <v>30</v>
      </c>
      <c r="F240" s="68">
        <v>0</v>
      </c>
      <c r="G240" s="68">
        <v>0</v>
      </c>
    </row>
    <row r="241" spans="1:7" s="21" customFormat="1" ht="48" customHeight="1">
      <c r="A241" s="8" t="s">
        <v>810</v>
      </c>
      <c r="B241" s="45" t="s">
        <v>122</v>
      </c>
      <c r="C241" s="45" t="s">
        <v>74</v>
      </c>
      <c r="D241" s="45" t="s">
        <v>811</v>
      </c>
      <c r="E241" s="45" t="s">
        <v>277</v>
      </c>
      <c r="F241" s="68">
        <f>F242+F243</f>
        <v>1447.6</v>
      </c>
      <c r="G241" s="68">
        <f>G242+G243</f>
        <v>1748.6</v>
      </c>
    </row>
    <row r="242" spans="1:7" s="21" customFormat="1" ht="24.75" customHeight="1">
      <c r="A242" s="8" t="s">
        <v>28</v>
      </c>
      <c r="B242" s="45" t="s">
        <v>122</v>
      </c>
      <c r="C242" s="45" t="s">
        <v>74</v>
      </c>
      <c r="D242" s="45" t="s">
        <v>811</v>
      </c>
      <c r="E242" s="45" t="s">
        <v>26</v>
      </c>
      <c r="F242" s="68">
        <v>1447.6</v>
      </c>
      <c r="G242" s="68">
        <v>1748.6</v>
      </c>
    </row>
    <row r="243" spans="1:7" s="21" customFormat="1" ht="24.75" customHeight="1">
      <c r="A243" s="8" t="s">
        <v>118</v>
      </c>
      <c r="B243" s="45" t="s">
        <v>122</v>
      </c>
      <c r="C243" s="45" t="s">
        <v>74</v>
      </c>
      <c r="D243" s="45" t="s">
        <v>811</v>
      </c>
      <c r="E243" s="45" t="s">
        <v>29</v>
      </c>
      <c r="F243" s="68">
        <v>0</v>
      </c>
      <c r="G243" s="68">
        <v>0</v>
      </c>
    </row>
    <row r="244" spans="1:7" s="21" customFormat="1" ht="58.5" customHeight="1">
      <c r="A244" s="150" t="s">
        <v>709</v>
      </c>
      <c r="B244" s="165" t="s">
        <v>122</v>
      </c>
      <c r="C244" s="45" t="s">
        <v>74</v>
      </c>
      <c r="D244" s="45" t="s">
        <v>708</v>
      </c>
      <c r="E244" s="45" t="s">
        <v>277</v>
      </c>
      <c r="F244" s="68">
        <f>F245</f>
        <v>0</v>
      </c>
      <c r="G244" s="68">
        <f>G245</f>
        <v>0</v>
      </c>
    </row>
    <row r="245" spans="1:7" s="21" customFormat="1" ht="24.75" customHeight="1">
      <c r="A245" s="8" t="s">
        <v>27</v>
      </c>
      <c r="B245" s="45" t="s">
        <v>122</v>
      </c>
      <c r="C245" s="45" t="s">
        <v>74</v>
      </c>
      <c r="D245" s="45" t="s">
        <v>708</v>
      </c>
      <c r="E245" s="45" t="s">
        <v>30</v>
      </c>
      <c r="F245" s="68">
        <v>0</v>
      </c>
      <c r="G245" s="68">
        <v>0</v>
      </c>
    </row>
    <row r="246" spans="1:7" s="21" customFormat="1" ht="23.25" customHeight="1">
      <c r="A246" s="7" t="s">
        <v>12</v>
      </c>
      <c r="B246" s="46" t="s">
        <v>122</v>
      </c>
      <c r="C246" s="46" t="s">
        <v>74</v>
      </c>
      <c r="D246" s="46" t="s">
        <v>243</v>
      </c>
      <c r="E246" s="46" t="s">
        <v>277</v>
      </c>
      <c r="F246" s="74">
        <f>F247</f>
        <v>97192.019</v>
      </c>
      <c r="G246" s="74">
        <f>G247</f>
        <v>97437.019</v>
      </c>
    </row>
    <row r="247" spans="1:7" s="21" customFormat="1" ht="23.25" customHeight="1">
      <c r="A247" s="7" t="s">
        <v>748</v>
      </c>
      <c r="B247" s="46" t="s">
        <v>122</v>
      </c>
      <c r="C247" s="46" t="s">
        <v>74</v>
      </c>
      <c r="D247" s="46" t="s">
        <v>268</v>
      </c>
      <c r="E247" s="46" t="s">
        <v>277</v>
      </c>
      <c r="F247" s="74">
        <f>F248</f>
        <v>97192.019</v>
      </c>
      <c r="G247" s="74">
        <f>G248</f>
        <v>97437.019</v>
      </c>
    </row>
    <row r="248" spans="1:7" s="21" customFormat="1" ht="23.25" customHeight="1">
      <c r="A248" s="7" t="s">
        <v>548</v>
      </c>
      <c r="B248" s="46" t="s">
        <v>122</v>
      </c>
      <c r="C248" s="46" t="s">
        <v>74</v>
      </c>
      <c r="D248" s="46" t="s">
        <v>373</v>
      </c>
      <c r="E248" s="46" t="s">
        <v>277</v>
      </c>
      <c r="F248" s="74">
        <f>F249+F250+F252+F251</f>
        <v>97192.019</v>
      </c>
      <c r="G248" s="74">
        <f>G249+G250+G252+G251</f>
        <v>97437.019</v>
      </c>
    </row>
    <row r="249" spans="1:7" s="19" customFormat="1" ht="45.75" customHeight="1">
      <c r="A249" s="8" t="s">
        <v>28</v>
      </c>
      <c r="B249" s="45" t="s">
        <v>122</v>
      </c>
      <c r="C249" s="45" t="s">
        <v>74</v>
      </c>
      <c r="D249" s="45" t="s">
        <v>373</v>
      </c>
      <c r="E249" s="45" t="s">
        <v>26</v>
      </c>
      <c r="F249" s="80">
        <v>66965.577</v>
      </c>
      <c r="G249" s="80">
        <v>67210.577</v>
      </c>
    </row>
    <row r="250" spans="1:7" s="19" customFormat="1" ht="23.25" customHeight="1">
      <c r="A250" s="8" t="s">
        <v>27</v>
      </c>
      <c r="B250" s="45" t="s">
        <v>122</v>
      </c>
      <c r="C250" s="45" t="s">
        <v>74</v>
      </c>
      <c r="D250" s="45" t="s">
        <v>373</v>
      </c>
      <c r="E250" s="45" t="s">
        <v>30</v>
      </c>
      <c r="F250" s="80">
        <v>0</v>
      </c>
      <c r="G250" s="80">
        <v>0</v>
      </c>
    </row>
    <row r="251" spans="1:7" s="19" customFormat="1" ht="23.25" customHeight="1">
      <c r="A251" s="8" t="s">
        <v>118</v>
      </c>
      <c r="B251" s="45" t="s">
        <v>122</v>
      </c>
      <c r="C251" s="45" t="s">
        <v>74</v>
      </c>
      <c r="D251" s="45" t="s">
        <v>373</v>
      </c>
      <c r="E251" s="45" t="s">
        <v>29</v>
      </c>
      <c r="F251" s="80">
        <v>30226.442</v>
      </c>
      <c r="G251" s="80">
        <v>30226.442</v>
      </c>
    </row>
    <row r="252" spans="1:7" s="19" customFormat="1" ht="11.25" customHeight="1">
      <c r="A252" s="8" t="s">
        <v>22</v>
      </c>
      <c r="B252" s="45" t="s">
        <v>122</v>
      </c>
      <c r="C252" s="45" t="s">
        <v>74</v>
      </c>
      <c r="D252" s="45" t="s">
        <v>373</v>
      </c>
      <c r="E252" s="45" t="s">
        <v>21</v>
      </c>
      <c r="F252" s="80">
        <v>0</v>
      </c>
      <c r="G252" s="80">
        <v>0</v>
      </c>
    </row>
    <row r="253" spans="1:7" s="28" customFormat="1" ht="12.75">
      <c r="A253" s="5" t="s">
        <v>287</v>
      </c>
      <c r="B253" s="44" t="s">
        <v>122</v>
      </c>
      <c r="C253" s="44" t="s">
        <v>286</v>
      </c>
      <c r="D253" s="44"/>
      <c r="E253" s="44"/>
      <c r="F253" s="73">
        <f>F259+F254</f>
        <v>10371.587</v>
      </c>
      <c r="G253" s="73">
        <f>G259+G254</f>
        <v>10371.587</v>
      </c>
    </row>
    <row r="254" spans="1:7" s="28" customFormat="1" ht="22.5">
      <c r="A254" s="8" t="s">
        <v>474</v>
      </c>
      <c r="B254" s="45" t="s">
        <v>122</v>
      </c>
      <c r="C254" s="45" t="s">
        <v>286</v>
      </c>
      <c r="D254" s="45" t="s">
        <v>153</v>
      </c>
      <c r="E254" s="45" t="s">
        <v>277</v>
      </c>
      <c r="F254" s="68">
        <f>F257+F255</f>
        <v>0</v>
      </c>
      <c r="G254" s="68">
        <f>G257+G255</f>
        <v>0</v>
      </c>
    </row>
    <row r="255" spans="1:7" s="28" customFormat="1" ht="51" customHeight="1">
      <c r="A255" s="150" t="s">
        <v>719</v>
      </c>
      <c r="B255" s="45" t="s">
        <v>122</v>
      </c>
      <c r="C255" s="45" t="s">
        <v>286</v>
      </c>
      <c r="D255" s="45" t="s">
        <v>718</v>
      </c>
      <c r="E255" s="45" t="s">
        <v>277</v>
      </c>
      <c r="F255" s="68">
        <f>F256</f>
        <v>0</v>
      </c>
      <c r="G255" s="68">
        <f>G256</f>
        <v>0</v>
      </c>
    </row>
    <row r="256" spans="1:7" s="28" customFormat="1" ht="33.75">
      <c r="A256" s="8" t="s">
        <v>27</v>
      </c>
      <c r="B256" s="45" t="s">
        <v>122</v>
      </c>
      <c r="C256" s="45" t="s">
        <v>286</v>
      </c>
      <c r="D256" s="45" t="s">
        <v>718</v>
      </c>
      <c r="E256" s="45" t="s">
        <v>30</v>
      </c>
      <c r="F256" s="68">
        <v>0</v>
      </c>
      <c r="G256" s="68">
        <v>0</v>
      </c>
    </row>
    <row r="257" spans="1:7" s="28" customFormat="1" ht="41.25" customHeight="1">
      <c r="A257" s="153" t="s">
        <v>712</v>
      </c>
      <c r="B257" s="45" t="s">
        <v>122</v>
      </c>
      <c r="C257" s="45" t="s">
        <v>286</v>
      </c>
      <c r="D257" s="45" t="s">
        <v>711</v>
      </c>
      <c r="E257" s="45" t="s">
        <v>277</v>
      </c>
      <c r="F257" s="68">
        <f>F258</f>
        <v>0</v>
      </c>
      <c r="G257" s="68">
        <f>G258</f>
        <v>0</v>
      </c>
    </row>
    <row r="258" spans="1:7" s="28" customFormat="1" ht="33.75">
      <c r="A258" s="8" t="s">
        <v>27</v>
      </c>
      <c r="B258" s="45" t="s">
        <v>122</v>
      </c>
      <c r="C258" s="45" t="s">
        <v>286</v>
      </c>
      <c r="D258" s="45" t="s">
        <v>711</v>
      </c>
      <c r="E258" s="45" t="s">
        <v>30</v>
      </c>
      <c r="F258" s="68">
        <v>0</v>
      </c>
      <c r="G258" s="68">
        <v>0</v>
      </c>
    </row>
    <row r="259" spans="1:7" s="28" customFormat="1" ht="24.75" customHeight="1">
      <c r="A259" s="7" t="s">
        <v>12</v>
      </c>
      <c r="B259" s="46" t="s">
        <v>122</v>
      </c>
      <c r="C259" s="46" t="s">
        <v>286</v>
      </c>
      <c r="D259" s="46" t="s">
        <v>243</v>
      </c>
      <c r="E259" s="46" t="s">
        <v>277</v>
      </c>
      <c r="F259" s="74">
        <f>F260</f>
        <v>10371.587</v>
      </c>
      <c r="G259" s="74">
        <f>G260</f>
        <v>10371.587</v>
      </c>
    </row>
    <row r="260" spans="1:7" s="21" customFormat="1" ht="22.5">
      <c r="A260" s="7" t="s">
        <v>748</v>
      </c>
      <c r="B260" s="46" t="s">
        <v>122</v>
      </c>
      <c r="C260" s="46" t="s">
        <v>286</v>
      </c>
      <c r="D260" s="46" t="s">
        <v>268</v>
      </c>
      <c r="E260" s="46" t="s">
        <v>277</v>
      </c>
      <c r="F260" s="74">
        <f>F261+F265</f>
        <v>10371.587</v>
      </c>
      <c r="G260" s="74">
        <f>G261+G265</f>
        <v>10371.587</v>
      </c>
    </row>
    <row r="261" spans="1:7" s="19" customFormat="1" ht="22.5">
      <c r="A261" s="7" t="s">
        <v>547</v>
      </c>
      <c r="B261" s="46" t="s">
        <v>122</v>
      </c>
      <c r="C261" s="46" t="s">
        <v>286</v>
      </c>
      <c r="D261" s="46" t="s">
        <v>374</v>
      </c>
      <c r="E261" s="46" t="s">
        <v>277</v>
      </c>
      <c r="F261" s="74">
        <f>F262+F263+F264</f>
        <v>10371.587</v>
      </c>
      <c r="G261" s="74">
        <f>G262+G263+G264</f>
        <v>10371.587</v>
      </c>
    </row>
    <row r="262" spans="1:7" s="19" customFormat="1" ht="45">
      <c r="A262" s="8" t="s">
        <v>28</v>
      </c>
      <c r="B262" s="45" t="s">
        <v>122</v>
      </c>
      <c r="C262" s="45" t="s">
        <v>286</v>
      </c>
      <c r="D262" s="45" t="s">
        <v>374</v>
      </c>
      <c r="E262" s="45" t="s">
        <v>26</v>
      </c>
      <c r="F262" s="80">
        <v>0</v>
      </c>
      <c r="G262" s="80">
        <v>0</v>
      </c>
    </row>
    <row r="263" spans="1:7" s="19" customFormat="1" ht="22.5" customHeight="1">
      <c r="A263" s="8" t="s">
        <v>27</v>
      </c>
      <c r="B263" s="45" t="s">
        <v>122</v>
      </c>
      <c r="C263" s="45" t="s">
        <v>286</v>
      </c>
      <c r="D263" s="45" t="s">
        <v>374</v>
      </c>
      <c r="E263" s="45" t="s">
        <v>30</v>
      </c>
      <c r="F263" s="80">
        <v>0</v>
      </c>
      <c r="G263" s="80">
        <v>0</v>
      </c>
    </row>
    <row r="264" spans="1:7" s="19" customFormat="1" ht="22.5" customHeight="1">
      <c r="A264" s="8" t="s">
        <v>118</v>
      </c>
      <c r="B264" s="45" t="s">
        <v>122</v>
      </c>
      <c r="C264" s="45" t="s">
        <v>286</v>
      </c>
      <c r="D264" s="45" t="s">
        <v>374</v>
      </c>
      <c r="E264" s="45" t="s">
        <v>29</v>
      </c>
      <c r="F264" s="80">
        <v>10371.587</v>
      </c>
      <c r="G264" s="80">
        <v>10371.587</v>
      </c>
    </row>
    <row r="265" spans="1:7" s="19" customFormat="1" ht="39" customHeight="1">
      <c r="A265" s="8" t="s">
        <v>730</v>
      </c>
      <c r="B265" s="45" t="s">
        <v>122</v>
      </c>
      <c r="C265" s="45" t="s">
        <v>286</v>
      </c>
      <c r="D265" s="45" t="s">
        <v>729</v>
      </c>
      <c r="E265" s="45" t="s">
        <v>277</v>
      </c>
      <c r="F265" s="80">
        <f>F266+F267</f>
        <v>0</v>
      </c>
      <c r="G265" s="80">
        <f>G266+G267</f>
        <v>0</v>
      </c>
    </row>
    <row r="266" spans="1:7" s="19" customFormat="1" ht="22.5" customHeight="1">
      <c r="A266" s="8" t="s">
        <v>27</v>
      </c>
      <c r="B266" s="45" t="s">
        <v>122</v>
      </c>
      <c r="C266" s="45" t="s">
        <v>286</v>
      </c>
      <c r="D266" s="45" t="s">
        <v>729</v>
      </c>
      <c r="E266" s="45" t="s">
        <v>30</v>
      </c>
      <c r="F266" s="80">
        <v>0</v>
      </c>
      <c r="G266" s="80">
        <v>0</v>
      </c>
    </row>
    <row r="267" spans="1:7" s="19" customFormat="1" ht="27" customHeight="1">
      <c r="A267" s="8" t="s">
        <v>118</v>
      </c>
      <c r="B267" s="45" t="s">
        <v>122</v>
      </c>
      <c r="C267" s="45" t="s">
        <v>286</v>
      </c>
      <c r="D267" s="45" t="s">
        <v>729</v>
      </c>
      <c r="E267" s="45" t="s">
        <v>29</v>
      </c>
      <c r="F267" s="80">
        <v>0</v>
      </c>
      <c r="G267" s="80">
        <v>0</v>
      </c>
    </row>
    <row r="268" spans="1:7" s="19" customFormat="1" ht="15" customHeight="1">
      <c r="A268" s="5" t="s">
        <v>126</v>
      </c>
      <c r="B268" s="44" t="s">
        <v>122</v>
      </c>
      <c r="C268" s="44" t="s">
        <v>127</v>
      </c>
      <c r="D268" s="44"/>
      <c r="E268" s="44" t="s">
        <v>241</v>
      </c>
      <c r="F268" s="73">
        <f>F277+F269+F272+F274</f>
        <v>9157.869999999999</v>
      </c>
      <c r="G268" s="73">
        <f>G277+G269+G272+G274</f>
        <v>9157.869999999999</v>
      </c>
    </row>
    <row r="269" spans="1:7" s="19" customFormat="1" ht="12.75" customHeight="1">
      <c r="A269" s="7" t="s">
        <v>403</v>
      </c>
      <c r="B269" s="46" t="s">
        <v>122</v>
      </c>
      <c r="C269" s="46" t="s">
        <v>127</v>
      </c>
      <c r="D269" s="46" t="s">
        <v>499</v>
      </c>
      <c r="E269" s="46" t="s">
        <v>277</v>
      </c>
      <c r="F269" s="74">
        <f>F270+F271</f>
        <v>4731.3</v>
      </c>
      <c r="G269" s="74">
        <f>G270+G271</f>
        <v>4731.3</v>
      </c>
    </row>
    <row r="270" spans="1:7" s="19" customFormat="1" ht="21.75" customHeight="1">
      <c r="A270" s="8" t="s">
        <v>27</v>
      </c>
      <c r="B270" s="45" t="s">
        <v>122</v>
      </c>
      <c r="C270" s="45" t="s">
        <v>127</v>
      </c>
      <c r="D270" s="45" t="s">
        <v>499</v>
      </c>
      <c r="E270" s="45" t="s">
        <v>30</v>
      </c>
      <c r="F270" s="74">
        <v>4731.3</v>
      </c>
      <c r="G270" s="74">
        <v>4731.3</v>
      </c>
    </row>
    <row r="271" spans="1:7" s="19" customFormat="1" ht="21.75" customHeight="1">
      <c r="A271" s="8" t="s">
        <v>118</v>
      </c>
      <c r="B271" s="45" t="s">
        <v>122</v>
      </c>
      <c r="C271" s="45" t="s">
        <v>127</v>
      </c>
      <c r="D271" s="45" t="s">
        <v>499</v>
      </c>
      <c r="E271" s="45" t="s">
        <v>29</v>
      </c>
      <c r="F271" s="68">
        <v>0</v>
      </c>
      <c r="G271" s="68">
        <v>0</v>
      </c>
    </row>
    <row r="272" spans="1:7" s="19" customFormat="1" ht="26.25" customHeight="1">
      <c r="A272" s="29" t="s">
        <v>652</v>
      </c>
      <c r="B272" s="45" t="s">
        <v>122</v>
      </c>
      <c r="C272" s="45" t="s">
        <v>127</v>
      </c>
      <c r="D272" s="45" t="s">
        <v>651</v>
      </c>
      <c r="E272" s="45" t="s">
        <v>277</v>
      </c>
      <c r="F272" s="68">
        <f>F273</f>
        <v>0</v>
      </c>
      <c r="G272" s="68">
        <f>G273</f>
        <v>0</v>
      </c>
    </row>
    <row r="273" spans="1:7" s="19" customFormat="1" ht="21.75" customHeight="1">
      <c r="A273" s="8" t="s">
        <v>118</v>
      </c>
      <c r="B273" s="45" t="s">
        <v>122</v>
      </c>
      <c r="C273" s="45" t="s">
        <v>127</v>
      </c>
      <c r="D273" s="45" t="s">
        <v>651</v>
      </c>
      <c r="E273" s="45" t="s">
        <v>29</v>
      </c>
      <c r="F273" s="68">
        <v>0</v>
      </c>
      <c r="G273" s="68">
        <v>0</v>
      </c>
    </row>
    <row r="274" spans="1:7" s="19" customFormat="1" ht="45.75" customHeight="1">
      <c r="A274" s="160" t="s">
        <v>655</v>
      </c>
      <c r="B274" s="158" t="s">
        <v>122</v>
      </c>
      <c r="C274" s="44" t="s">
        <v>127</v>
      </c>
      <c r="D274" s="44" t="s">
        <v>656</v>
      </c>
      <c r="E274" s="44" t="s">
        <v>277</v>
      </c>
      <c r="F274" s="73">
        <f>F275</f>
        <v>89.5</v>
      </c>
      <c r="G274" s="73">
        <f>G275</f>
        <v>89.5</v>
      </c>
    </row>
    <row r="275" spans="1:7" s="19" customFormat="1" ht="21.75" customHeight="1">
      <c r="A275" s="147" t="s">
        <v>657</v>
      </c>
      <c r="B275" s="159" t="s">
        <v>122</v>
      </c>
      <c r="C275" s="45" t="s">
        <v>127</v>
      </c>
      <c r="D275" s="45" t="s">
        <v>654</v>
      </c>
      <c r="E275" s="45" t="s">
        <v>277</v>
      </c>
      <c r="F275" s="68">
        <f>F276</f>
        <v>89.5</v>
      </c>
      <c r="G275" s="68">
        <f>G276</f>
        <v>89.5</v>
      </c>
    </row>
    <row r="276" spans="1:7" s="19" customFormat="1" ht="21.75" customHeight="1">
      <c r="A276" s="8" t="s">
        <v>118</v>
      </c>
      <c r="B276" s="45" t="s">
        <v>122</v>
      </c>
      <c r="C276" s="45" t="s">
        <v>127</v>
      </c>
      <c r="D276" s="45" t="s">
        <v>654</v>
      </c>
      <c r="E276" s="45" t="s">
        <v>29</v>
      </c>
      <c r="F276" s="68">
        <v>89.5</v>
      </c>
      <c r="G276" s="68">
        <v>89.5</v>
      </c>
    </row>
    <row r="277" spans="1:7" s="19" customFormat="1" ht="21.75" customHeight="1">
      <c r="A277" s="7" t="s">
        <v>748</v>
      </c>
      <c r="B277" s="46" t="s">
        <v>122</v>
      </c>
      <c r="C277" s="46" t="s">
        <v>127</v>
      </c>
      <c r="D277" s="46" t="s">
        <v>268</v>
      </c>
      <c r="E277" s="46" t="s">
        <v>277</v>
      </c>
      <c r="F277" s="74">
        <f>F278</f>
        <v>4337.07</v>
      </c>
      <c r="G277" s="74">
        <f>G278</f>
        <v>4337.07</v>
      </c>
    </row>
    <row r="278" spans="1:7" s="21" customFormat="1" ht="24" customHeight="1">
      <c r="A278" s="7" t="s">
        <v>551</v>
      </c>
      <c r="B278" s="46" t="s">
        <v>122</v>
      </c>
      <c r="C278" s="46" t="s">
        <v>127</v>
      </c>
      <c r="D278" s="46" t="s">
        <v>375</v>
      </c>
      <c r="E278" s="46" t="s">
        <v>277</v>
      </c>
      <c r="F278" s="74">
        <f>F279</f>
        <v>4337.07</v>
      </c>
      <c r="G278" s="74">
        <f>G279</f>
        <v>4337.07</v>
      </c>
    </row>
    <row r="279" spans="1:7" s="19" customFormat="1" ht="21.75" customHeight="1">
      <c r="A279" s="8" t="s">
        <v>118</v>
      </c>
      <c r="B279" s="45" t="s">
        <v>122</v>
      </c>
      <c r="C279" s="45" t="s">
        <v>127</v>
      </c>
      <c r="D279" s="45" t="s">
        <v>375</v>
      </c>
      <c r="E279" s="45" t="s">
        <v>29</v>
      </c>
      <c r="F279" s="68">
        <v>4337.07</v>
      </c>
      <c r="G279" s="68">
        <v>4337.07</v>
      </c>
    </row>
    <row r="280" spans="1:7" s="19" customFormat="1" ht="15" customHeight="1">
      <c r="A280" s="5" t="s">
        <v>131</v>
      </c>
      <c r="B280" s="44" t="s">
        <v>122</v>
      </c>
      <c r="C280" s="44" t="s">
        <v>132</v>
      </c>
      <c r="D280" s="44"/>
      <c r="E280" s="44"/>
      <c r="F280" s="73">
        <f>F296+F284+F281</f>
        <v>21909.268</v>
      </c>
      <c r="G280" s="73">
        <f>G296+G284+G281</f>
        <v>24409.268</v>
      </c>
    </row>
    <row r="281" spans="1:7" s="19" customFormat="1" ht="30" customHeight="1">
      <c r="A281" s="7" t="s">
        <v>855</v>
      </c>
      <c r="B281" s="46" t="s">
        <v>122</v>
      </c>
      <c r="C281" s="46" t="s">
        <v>132</v>
      </c>
      <c r="D281" s="46" t="s">
        <v>662</v>
      </c>
      <c r="E281" s="46" t="s">
        <v>277</v>
      </c>
      <c r="F281" s="74">
        <f>F282</f>
        <v>0</v>
      </c>
      <c r="G281" s="74">
        <f>G282</f>
        <v>0</v>
      </c>
    </row>
    <row r="282" spans="1:7" s="19" customFormat="1" ht="27.75" customHeight="1">
      <c r="A282" s="150" t="s">
        <v>854</v>
      </c>
      <c r="B282" s="45" t="s">
        <v>122</v>
      </c>
      <c r="C282" s="45" t="s">
        <v>132</v>
      </c>
      <c r="D282" s="45" t="s">
        <v>853</v>
      </c>
      <c r="E282" s="45" t="s">
        <v>277</v>
      </c>
      <c r="F282" s="68">
        <f>F283</f>
        <v>0</v>
      </c>
      <c r="G282" s="68">
        <f>G283</f>
        <v>0</v>
      </c>
    </row>
    <row r="283" spans="1:7" s="19" customFormat="1" ht="15" customHeight="1">
      <c r="A283" s="8" t="s">
        <v>27</v>
      </c>
      <c r="B283" s="45" t="s">
        <v>122</v>
      </c>
      <c r="C283" s="45" t="s">
        <v>132</v>
      </c>
      <c r="D283" s="45" t="s">
        <v>853</v>
      </c>
      <c r="E283" s="45" t="s">
        <v>30</v>
      </c>
      <c r="F283" s="68">
        <v>0</v>
      </c>
      <c r="G283" s="68">
        <v>0</v>
      </c>
    </row>
    <row r="284" spans="1:7" s="20" customFormat="1" ht="25.5" customHeight="1">
      <c r="A284" s="7" t="s">
        <v>12</v>
      </c>
      <c r="B284" s="46" t="s">
        <v>122</v>
      </c>
      <c r="C284" s="46" t="s">
        <v>132</v>
      </c>
      <c r="D284" s="46" t="s">
        <v>243</v>
      </c>
      <c r="E284" s="46" t="s">
        <v>277</v>
      </c>
      <c r="F284" s="74">
        <f>F285</f>
        <v>20108.262</v>
      </c>
      <c r="G284" s="74">
        <f>G285</f>
        <v>22608.262</v>
      </c>
    </row>
    <row r="285" spans="1:7" s="21" customFormat="1" ht="22.5">
      <c r="A285" s="7" t="s">
        <v>748</v>
      </c>
      <c r="B285" s="46" t="s">
        <v>122</v>
      </c>
      <c r="C285" s="46" t="s">
        <v>132</v>
      </c>
      <c r="D285" s="46" t="s">
        <v>268</v>
      </c>
      <c r="E285" s="46" t="s">
        <v>277</v>
      </c>
      <c r="F285" s="74">
        <f>F286+F292+F294+F290</f>
        <v>20108.262</v>
      </c>
      <c r="G285" s="74">
        <f>G286+G292+G294+G290</f>
        <v>22608.262</v>
      </c>
    </row>
    <row r="286" spans="1:7" s="20" customFormat="1" ht="12.75" customHeight="1">
      <c r="A286" s="7" t="s">
        <v>553</v>
      </c>
      <c r="B286" s="46" t="s">
        <v>122</v>
      </c>
      <c r="C286" s="46" t="s">
        <v>132</v>
      </c>
      <c r="D286" s="46" t="s">
        <v>376</v>
      </c>
      <c r="E286" s="46" t="s">
        <v>277</v>
      </c>
      <c r="F286" s="74">
        <f>F288+F287+F289</f>
        <v>20108.262</v>
      </c>
      <c r="G286" s="74">
        <f>G288+G287+G289</f>
        <v>20108.262</v>
      </c>
    </row>
    <row r="287" spans="1:7" s="20" customFormat="1" ht="48" customHeight="1">
      <c r="A287" s="8" t="s">
        <v>28</v>
      </c>
      <c r="B287" s="45" t="s">
        <v>122</v>
      </c>
      <c r="C287" s="45" t="s">
        <v>132</v>
      </c>
      <c r="D287" s="45" t="s">
        <v>376</v>
      </c>
      <c r="E287" s="45" t="s">
        <v>26</v>
      </c>
      <c r="F287" s="68">
        <v>20108.262</v>
      </c>
      <c r="G287" s="68">
        <v>20108.262</v>
      </c>
    </row>
    <row r="288" spans="1:7" s="20" customFormat="1" ht="21.75" customHeight="1">
      <c r="A288" s="8" t="s">
        <v>27</v>
      </c>
      <c r="B288" s="45" t="s">
        <v>122</v>
      </c>
      <c r="C288" s="45" t="s">
        <v>132</v>
      </c>
      <c r="D288" s="45" t="s">
        <v>376</v>
      </c>
      <c r="E288" s="45" t="s">
        <v>30</v>
      </c>
      <c r="F288" s="68">
        <v>0</v>
      </c>
      <c r="G288" s="68">
        <v>0</v>
      </c>
    </row>
    <row r="289" spans="1:7" s="20" customFormat="1" ht="13.5" customHeight="1">
      <c r="A289" s="8" t="s">
        <v>22</v>
      </c>
      <c r="B289" s="45" t="s">
        <v>122</v>
      </c>
      <c r="C289" s="45" t="s">
        <v>132</v>
      </c>
      <c r="D289" s="45" t="s">
        <v>376</v>
      </c>
      <c r="E289" s="45" t="s">
        <v>21</v>
      </c>
      <c r="F289" s="68">
        <v>0</v>
      </c>
      <c r="G289" s="68">
        <v>0</v>
      </c>
    </row>
    <row r="290" spans="1:7" s="20" customFormat="1" ht="37.5" customHeight="1">
      <c r="A290" s="8" t="s">
        <v>727</v>
      </c>
      <c r="B290" s="45" t="s">
        <v>122</v>
      </c>
      <c r="C290" s="45" t="s">
        <v>132</v>
      </c>
      <c r="D290" s="45" t="s">
        <v>726</v>
      </c>
      <c r="E290" s="45" t="s">
        <v>277</v>
      </c>
      <c r="F290" s="68">
        <f>F291</f>
        <v>0</v>
      </c>
      <c r="G290" s="68">
        <f>G291</f>
        <v>0</v>
      </c>
    </row>
    <row r="291" spans="1:7" s="20" customFormat="1" ht="13.5" customHeight="1">
      <c r="A291" s="8" t="s">
        <v>27</v>
      </c>
      <c r="B291" s="45" t="s">
        <v>122</v>
      </c>
      <c r="C291" s="45" t="s">
        <v>132</v>
      </c>
      <c r="D291" s="45" t="s">
        <v>726</v>
      </c>
      <c r="E291" s="45" t="s">
        <v>30</v>
      </c>
      <c r="F291" s="68">
        <v>0</v>
      </c>
      <c r="G291" s="68">
        <v>0</v>
      </c>
    </row>
    <row r="292" spans="1:7" s="20" customFormat="1" ht="21.75" customHeight="1">
      <c r="A292" s="7" t="s">
        <v>552</v>
      </c>
      <c r="B292" s="46" t="s">
        <v>122</v>
      </c>
      <c r="C292" s="46" t="s">
        <v>132</v>
      </c>
      <c r="D292" s="46" t="s">
        <v>378</v>
      </c>
      <c r="E292" s="46" t="s">
        <v>277</v>
      </c>
      <c r="F292" s="74">
        <f>F293</f>
        <v>0</v>
      </c>
      <c r="G292" s="74">
        <f>G293</f>
        <v>0</v>
      </c>
    </row>
    <row r="293" spans="1:7" s="20" customFormat="1" ht="21.75" customHeight="1">
      <c r="A293" s="8" t="s">
        <v>27</v>
      </c>
      <c r="B293" s="45" t="s">
        <v>122</v>
      </c>
      <c r="C293" s="45" t="s">
        <v>132</v>
      </c>
      <c r="D293" s="45" t="s">
        <v>378</v>
      </c>
      <c r="E293" s="45" t="s">
        <v>30</v>
      </c>
      <c r="F293" s="80">
        <v>0</v>
      </c>
      <c r="G293" s="80">
        <v>0</v>
      </c>
    </row>
    <row r="294" spans="1:7" s="20" customFormat="1" ht="21.75" customHeight="1">
      <c r="A294" s="7" t="s">
        <v>550</v>
      </c>
      <c r="B294" s="46" t="s">
        <v>122</v>
      </c>
      <c r="C294" s="46" t="s">
        <v>132</v>
      </c>
      <c r="D294" s="46" t="s">
        <v>377</v>
      </c>
      <c r="E294" s="46" t="s">
        <v>277</v>
      </c>
      <c r="F294" s="94">
        <f>F295</f>
        <v>0</v>
      </c>
      <c r="G294" s="94">
        <f>G295</f>
        <v>2500</v>
      </c>
    </row>
    <row r="295" spans="1:7" s="20" customFormat="1" ht="21.75" customHeight="1">
      <c r="A295" s="8" t="s">
        <v>27</v>
      </c>
      <c r="B295" s="45" t="s">
        <v>122</v>
      </c>
      <c r="C295" s="45" t="s">
        <v>132</v>
      </c>
      <c r="D295" s="45" t="s">
        <v>377</v>
      </c>
      <c r="E295" s="45" t="s">
        <v>30</v>
      </c>
      <c r="F295" s="80">
        <v>0</v>
      </c>
      <c r="G295" s="80">
        <v>2500</v>
      </c>
    </row>
    <row r="296" spans="1:7" s="19" customFormat="1" ht="12" customHeight="1">
      <c r="A296" s="7" t="s">
        <v>145</v>
      </c>
      <c r="B296" s="46" t="s">
        <v>122</v>
      </c>
      <c r="C296" s="46" t="s">
        <v>132</v>
      </c>
      <c r="D296" s="46" t="s">
        <v>94</v>
      </c>
      <c r="E296" s="46" t="s">
        <v>277</v>
      </c>
      <c r="F296" s="74">
        <f aca="true" t="shared" si="3" ref="F296:G299">F297</f>
        <v>1801.006</v>
      </c>
      <c r="G296" s="74">
        <f t="shared" si="3"/>
        <v>1801.006</v>
      </c>
    </row>
    <row r="297" spans="1:7" s="19" customFormat="1" ht="11.25" customHeight="1">
      <c r="A297" s="7" t="s">
        <v>93</v>
      </c>
      <c r="B297" s="46" t="s">
        <v>122</v>
      </c>
      <c r="C297" s="46" t="s">
        <v>132</v>
      </c>
      <c r="D297" s="46" t="s">
        <v>95</v>
      </c>
      <c r="E297" s="46" t="s">
        <v>277</v>
      </c>
      <c r="F297" s="74">
        <f t="shared" si="3"/>
        <v>1801.006</v>
      </c>
      <c r="G297" s="74">
        <f t="shared" si="3"/>
        <v>1801.006</v>
      </c>
    </row>
    <row r="298" spans="1:7" s="19" customFormat="1" ht="11.25" customHeight="1">
      <c r="A298" s="7" t="s">
        <v>276</v>
      </c>
      <c r="B298" s="46" t="s">
        <v>122</v>
      </c>
      <c r="C298" s="46" t="s">
        <v>132</v>
      </c>
      <c r="D298" s="46" t="s">
        <v>96</v>
      </c>
      <c r="E298" s="46" t="s">
        <v>277</v>
      </c>
      <c r="F298" s="74">
        <f t="shared" si="3"/>
        <v>1801.006</v>
      </c>
      <c r="G298" s="74">
        <f t="shared" si="3"/>
        <v>1801.006</v>
      </c>
    </row>
    <row r="299" spans="1:7" s="19" customFormat="1" ht="21.75" customHeight="1">
      <c r="A299" s="7" t="s">
        <v>99</v>
      </c>
      <c r="B299" s="46" t="s">
        <v>122</v>
      </c>
      <c r="C299" s="46" t="s">
        <v>132</v>
      </c>
      <c r="D299" s="46" t="s">
        <v>97</v>
      </c>
      <c r="E299" s="46" t="s">
        <v>277</v>
      </c>
      <c r="F299" s="74">
        <f t="shared" si="3"/>
        <v>1801.006</v>
      </c>
      <c r="G299" s="74">
        <f t="shared" si="3"/>
        <v>1801.006</v>
      </c>
    </row>
    <row r="300" spans="1:7" s="19" customFormat="1" ht="44.25" customHeight="1">
      <c r="A300" s="8" t="s">
        <v>28</v>
      </c>
      <c r="B300" s="45" t="s">
        <v>122</v>
      </c>
      <c r="C300" s="45" t="s">
        <v>132</v>
      </c>
      <c r="D300" s="45" t="s">
        <v>97</v>
      </c>
      <c r="E300" s="45" t="s">
        <v>26</v>
      </c>
      <c r="F300" s="68">
        <v>1801.006</v>
      </c>
      <c r="G300" s="68">
        <v>1801.006</v>
      </c>
    </row>
    <row r="301" spans="1:7" s="19" customFormat="1" ht="13.5" customHeight="1">
      <c r="A301" s="5" t="s">
        <v>121</v>
      </c>
      <c r="B301" s="44" t="s">
        <v>122</v>
      </c>
      <c r="C301" s="44" t="s">
        <v>67</v>
      </c>
      <c r="D301" s="44"/>
      <c r="E301" s="44"/>
      <c r="F301" s="73">
        <f>F302</f>
        <v>7510</v>
      </c>
      <c r="G301" s="73">
        <f>G302</f>
        <v>7510</v>
      </c>
    </row>
    <row r="302" spans="1:7" s="19" customFormat="1" ht="47.25" customHeight="1">
      <c r="A302" s="7" t="s">
        <v>36</v>
      </c>
      <c r="B302" s="45" t="s">
        <v>122</v>
      </c>
      <c r="C302" s="46" t="s">
        <v>67</v>
      </c>
      <c r="D302" s="46" t="s">
        <v>503</v>
      </c>
      <c r="E302" s="46" t="s">
        <v>277</v>
      </c>
      <c r="F302" s="74">
        <f>F303</f>
        <v>7510</v>
      </c>
      <c r="G302" s="74">
        <f>G303</f>
        <v>7510</v>
      </c>
    </row>
    <row r="303" spans="1:7" s="19" customFormat="1" ht="16.5" customHeight="1">
      <c r="A303" s="8" t="s">
        <v>24</v>
      </c>
      <c r="B303" s="46" t="s">
        <v>122</v>
      </c>
      <c r="C303" s="45" t="s">
        <v>67</v>
      </c>
      <c r="D303" s="45" t="s">
        <v>503</v>
      </c>
      <c r="E303" s="45" t="s">
        <v>23</v>
      </c>
      <c r="F303" s="68">
        <v>7510</v>
      </c>
      <c r="G303" s="68">
        <v>7510</v>
      </c>
    </row>
    <row r="304" spans="1:7" s="19" customFormat="1" ht="12.75" customHeight="1">
      <c r="A304" s="5" t="s">
        <v>133</v>
      </c>
      <c r="B304" s="44" t="s">
        <v>122</v>
      </c>
      <c r="C304" s="44" t="s">
        <v>134</v>
      </c>
      <c r="D304" s="44"/>
      <c r="E304" s="44"/>
      <c r="F304" s="73">
        <f>F305</f>
        <v>4640.4</v>
      </c>
      <c r="G304" s="73">
        <f>G305</f>
        <v>4640.4</v>
      </c>
    </row>
    <row r="305" spans="1:7" s="21" customFormat="1" ht="33.75">
      <c r="A305" s="7" t="s">
        <v>48</v>
      </c>
      <c r="B305" s="46" t="s">
        <v>122</v>
      </c>
      <c r="C305" s="46" t="s">
        <v>134</v>
      </c>
      <c r="D305" s="46" t="s">
        <v>152</v>
      </c>
      <c r="E305" s="46" t="s">
        <v>277</v>
      </c>
      <c r="F305" s="74">
        <f>F306+F308</f>
        <v>4640.4</v>
      </c>
      <c r="G305" s="74">
        <f>G306+G308</f>
        <v>4640.4</v>
      </c>
    </row>
    <row r="306" spans="1:7" s="21" customFormat="1" ht="56.25">
      <c r="A306" s="7" t="s">
        <v>116</v>
      </c>
      <c r="B306" s="46" t="s">
        <v>122</v>
      </c>
      <c r="C306" s="46" t="s">
        <v>134</v>
      </c>
      <c r="D306" s="46" t="s">
        <v>504</v>
      </c>
      <c r="E306" s="46" t="s">
        <v>277</v>
      </c>
      <c r="F306" s="74">
        <f>F307</f>
        <v>4016.2</v>
      </c>
      <c r="G306" s="74">
        <f>G307</f>
        <v>4016.2</v>
      </c>
    </row>
    <row r="307" spans="1:7" s="21" customFormat="1" ht="12.75">
      <c r="A307" s="8" t="s">
        <v>24</v>
      </c>
      <c r="B307" s="45" t="s">
        <v>122</v>
      </c>
      <c r="C307" s="45" t="s">
        <v>134</v>
      </c>
      <c r="D307" s="45" t="s">
        <v>504</v>
      </c>
      <c r="E307" s="45" t="s">
        <v>23</v>
      </c>
      <c r="F307" s="68">
        <v>4016.2</v>
      </c>
      <c r="G307" s="68">
        <v>4016.2</v>
      </c>
    </row>
    <row r="308" spans="1:7" s="21" customFormat="1" ht="71.25" customHeight="1">
      <c r="A308" s="34" t="s">
        <v>285</v>
      </c>
      <c r="B308" s="46" t="s">
        <v>122</v>
      </c>
      <c r="C308" s="46" t="s">
        <v>134</v>
      </c>
      <c r="D308" s="46" t="s">
        <v>505</v>
      </c>
      <c r="E308" s="46" t="s">
        <v>277</v>
      </c>
      <c r="F308" s="74">
        <f>F309</f>
        <v>624.2</v>
      </c>
      <c r="G308" s="74">
        <f>G309</f>
        <v>624.2</v>
      </c>
    </row>
    <row r="309" spans="1:7" s="21" customFormat="1" ht="24.75" customHeight="1">
      <c r="A309" s="8" t="s">
        <v>27</v>
      </c>
      <c r="B309" s="45" t="s">
        <v>122</v>
      </c>
      <c r="C309" s="45" t="s">
        <v>134</v>
      </c>
      <c r="D309" s="45" t="s">
        <v>505</v>
      </c>
      <c r="E309" s="45" t="s">
        <v>30</v>
      </c>
      <c r="F309" s="68">
        <v>624.2</v>
      </c>
      <c r="G309" s="68">
        <v>624.2</v>
      </c>
    </row>
    <row r="310" spans="1:7" ht="28.5" customHeight="1">
      <c r="A310" s="4" t="s">
        <v>386</v>
      </c>
      <c r="B310" s="81" t="s">
        <v>279</v>
      </c>
      <c r="C310" s="82" t="s">
        <v>241</v>
      </c>
      <c r="D310" s="82"/>
      <c r="E310" s="82" t="s">
        <v>241</v>
      </c>
      <c r="F310" s="72">
        <f>F311+F316+F330+F335+F398+F403+F372+F376+F385+F327+F390+F395+F381</f>
        <v>58837.63899999999</v>
      </c>
      <c r="G310" s="72">
        <f>G311+G316+G330+G335+G398+G403+G372+G376+G385+G327+G390+G395+G381</f>
        <v>60722.44099999999</v>
      </c>
    </row>
    <row r="311" spans="1:7" s="19" customFormat="1" ht="31.5">
      <c r="A311" s="5" t="s">
        <v>280</v>
      </c>
      <c r="B311" s="44" t="s">
        <v>279</v>
      </c>
      <c r="C311" s="44" t="s">
        <v>281</v>
      </c>
      <c r="D311" s="45"/>
      <c r="E311" s="45"/>
      <c r="F311" s="73">
        <f>F314</f>
        <v>2110.946</v>
      </c>
      <c r="G311" s="73">
        <f>G314</f>
        <v>2110.946</v>
      </c>
    </row>
    <row r="312" spans="1:7" s="19" customFormat="1" ht="12.75">
      <c r="A312" s="7" t="s">
        <v>145</v>
      </c>
      <c r="B312" s="46" t="s">
        <v>279</v>
      </c>
      <c r="C312" s="46" t="s">
        <v>281</v>
      </c>
      <c r="D312" s="46" t="s">
        <v>94</v>
      </c>
      <c r="E312" s="45"/>
      <c r="F312" s="74">
        <f aca="true" t="shared" si="4" ref="F312:G314">F313</f>
        <v>2110.946</v>
      </c>
      <c r="G312" s="74">
        <f t="shared" si="4"/>
        <v>2110.946</v>
      </c>
    </row>
    <row r="313" spans="1:7" s="19" customFormat="1" ht="12.75">
      <c r="A313" s="7" t="s">
        <v>93</v>
      </c>
      <c r="B313" s="46" t="s">
        <v>279</v>
      </c>
      <c r="C313" s="46" t="s">
        <v>281</v>
      </c>
      <c r="D313" s="46" t="s">
        <v>95</v>
      </c>
      <c r="E313" s="45"/>
      <c r="F313" s="74">
        <f t="shared" si="4"/>
        <v>2110.946</v>
      </c>
      <c r="G313" s="74">
        <f t="shared" si="4"/>
        <v>2110.946</v>
      </c>
    </row>
    <row r="314" spans="1:7" s="19" customFormat="1" ht="12" customHeight="1">
      <c r="A314" s="7" t="s">
        <v>282</v>
      </c>
      <c r="B314" s="46" t="s">
        <v>279</v>
      </c>
      <c r="C314" s="46" t="s">
        <v>281</v>
      </c>
      <c r="D314" s="46" t="s">
        <v>105</v>
      </c>
      <c r="E314" s="46" t="s">
        <v>277</v>
      </c>
      <c r="F314" s="74">
        <f t="shared" si="4"/>
        <v>2110.946</v>
      </c>
      <c r="G314" s="74">
        <f t="shared" si="4"/>
        <v>2110.946</v>
      </c>
    </row>
    <row r="315" spans="1:7" s="19" customFormat="1" ht="45">
      <c r="A315" s="8" t="s">
        <v>28</v>
      </c>
      <c r="B315" s="45" t="s">
        <v>279</v>
      </c>
      <c r="C315" s="45" t="s">
        <v>281</v>
      </c>
      <c r="D315" s="45" t="s">
        <v>105</v>
      </c>
      <c r="E315" s="45" t="s">
        <v>26</v>
      </c>
      <c r="F315" s="149">
        <v>2110.946</v>
      </c>
      <c r="G315" s="149">
        <v>2110.946</v>
      </c>
    </row>
    <row r="316" spans="1:7" s="19" customFormat="1" ht="42.75">
      <c r="A316" s="5" t="s">
        <v>295</v>
      </c>
      <c r="B316" s="44" t="s">
        <v>279</v>
      </c>
      <c r="C316" s="44" t="s">
        <v>283</v>
      </c>
      <c r="D316" s="45"/>
      <c r="E316" s="45"/>
      <c r="F316" s="73">
        <f>F317</f>
        <v>31585.993</v>
      </c>
      <c r="G316" s="73">
        <f>G317</f>
        <v>31585.993</v>
      </c>
    </row>
    <row r="317" spans="1:7" s="19" customFormat="1" ht="12.75">
      <c r="A317" s="7" t="s">
        <v>145</v>
      </c>
      <c r="B317" s="46" t="s">
        <v>279</v>
      </c>
      <c r="C317" s="46" t="s">
        <v>283</v>
      </c>
      <c r="D317" s="46" t="s">
        <v>94</v>
      </c>
      <c r="E317" s="45"/>
      <c r="F317" s="74">
        <f>F318+F324</f>
        <v>31585.993</v>
      </c>
      <c r="G317" s="74">
        <f>G318+G324</f>
        <v>31585.993</v>
      </c>
    </row>
    <row r="318" spans="1:7" s="19" customFormat="1" ht="12.75">
      <c r="A318" s="7" t="s">
        <v>93</v>
      </c>
      <c r="B318" s="46" t="s">
        <v>279</v>
      </c>
      <c r="C318" s="46" t="s">
        <v>283</v>
      </c>
      <c r="D318" s="46" t="s">
        <v>95</v>
      </c>
      <c r="E318" s="45"/>
      <c r="F318" s="74">
        <f>F319</f>
        <v>31585.993</v>
      </c>
      <c r="G318" s="74">
        <f>G319</f>
        <v>31585.993</v>
      </c>
    </row>
    <row r="319" spans="1:7" s="19" customFormat="1" ht="12" customHeight="1">
      <c r="A319" s="7" t="s">
        <v>276</v>
      </c>
      <c r="B319" s="46" t="s">
        <v>279</v>
      </c>
      <c r="C319" s="46" t="s">
        <v>283</v>
      </c>
      <c r="D319" s="46" t="s">
        <v>96</v>
      </c>
      <c r="E319" s="46" t="s">
        <v>277</v>
      </c>
      <c r="F319" s="74">
        <f>F320</f>
        <v>31585.993</v>
      </c>
      <c r="G319" s="74">
        <f>G320</f>
        <v>31585.993</v>
      </c>
    </row>
    <row r="320" spans="1:7" s="19" customFormat="1" ht="22.5">
      <c r="A320" s="7" t="s">
        <v>99</v>
      </c>
      <c r="B320" s="46" t="s">
        <v>279</v>
      </c>
      <c r="C320" s="46" t="s">
        <v>283</v>
      </c>
      <c r="D320" s="46" t="s">
        <v>97</v>
      </c>
      <c r="E320" s="46" t="s">
        <v>277</v>
      </c>
      <c r="F320" s="74">
        <f>F322+F321+F323</f>
        <v>31585.993</v>
      </c>
      <c r="G320" s="74">
        <f>G322+G321+G323</f>
        <v>31585.993</v>
      </c>
    </row>
    <row r="321" spans="1:7" s="19" customFormat="1" ht="45">
      <c r="A321" s="8" t="s">
        <v>28</v>
      </c>
      <c r="B321" s="45" t="s">
        <v>279</v>
      </c>
      <c r="C321" s="45" t="s">
        <v>283</v>
      </c>
      <c r="D321" s="45" t="s">
        <v>97</v>
      </c>
      <c r="E321" s="45" t="s">
        <v>26</v>
      </c>
      <c r="F321" s="68">
        <v>31585.993</v>
      </c>
      <c r="G321" s="68">
        <v>31585.993</v>
      </c>
    </row>
    <row r="322" spans="1:7" s="19" customFormat="1" ht="21.75" customHeight="1">
      <c r="A322" s="8" t="s">
        <v>27</v>
      </c>
      <c r="B322" s="45" t="s">
        <v>279</v>
      </c>
      <c r="C322" s="45" t="s">
        <v>283</v>
      </c>
      <c r="D322" s="45" t="s">
        <v>97</v>
      </c>
      <c r="E322" s="45" t="s">
        <v>30</v>
      </c>
      <c r="F322" s="149">
        <v>0</v>
      </c>
      <c r="G322" s="149">
        <v>0</v>
      </c>
    </row>
    <row r="323" spans="1:7" s="19" customFormat="1" ht="12.75" customHeight="1">
      <c r="A323" s="8" t="s">
        <v>22</v>
      </c>
      <c r="B323" s="45" t="s">
        <v>279</v>
      </c>
      <c r="C323" s="45" t="s">
        <v>283</v>
      </c>
      <c r="D323" s="45" t="s">
        <v>97</v>
      </c>
      <c r="E323" s="45" t="s">
        <v>21</v>
      </c>
      <c r="F323" s="149">
        <v>0</v>
      </c>
      <c r="G323" s="149">
        <v>0</v>
      </c>
    </row>
    <row r="324" spans="1:7" s="19" customFormat="1" ht="21.75" customHeight="1">
      <c r="A324" s="7" t="s">
        <v>215</v>
      </c>
      <c r="B324" s="46" t="s">
        <v>279</v>
      </c>
      <c r="C324" s="46" t="s">
        <v>283</v>
      </c>
      <c r="D324" s="46" t="s">
        <v>98</v>
      </c>
      <c r="E324" s="46" t="s">
        <v>277</v>
      </c>
      <c r="F324" s="148">
        <f>F326</f>
        <v>0</v>
      </c>
      <c r="G324" s="148">
        <f>G326</f>
        <v>0</v>
      </c>
    </row>
    <row r="325" spans="1:7" s="19" customFormat="1" ht="21.75" customHeight="1">
      <c r="A325" s="7" t="s">
        <v>99</v>
      </c>
      <c r="B325" s="46" t="s">
        <v>279</v>
      </c>
      <c r="C325" s="46" t="s">
        <v>283</v>
      </c>
      <c r="D325" s="46" t="s">
        <v>100</v>
      </c>
      <c r="E325" s="46" t="s">
        <v>277</v>
      </c>
      <c r="F325" s="148">
        <f>F326</f>
        <v>0</v>
      </c>
      <c r="G325" s="148">
        <f>G326</f>
        <v>0</v>
      </c>
    </row>
    <row r="326" spans="1:7" s="19" customFormat="1" ht="12.75" customHeight="1">
      <c r="A326" s="8" t="s">
        <v>22</v>
      </c>
      <c r="B326" s="45" t="s">
        <v>279</v>
      </c>
      <c r="C326" s="45" t="s">
        <v>283</v>
      </c>
      <c r="D326" s="45" t="s">
        <v>100</v>
      </c>
      <c r="E326" s="45" t="s">
        <v>21</v>
      </c>
      <c r="F326" s="149">
        <v>0</v>
      </c>
      <c r="G326" s="149">
        <v>0</v>
      </c>
    </row>
    <row r="327" spans="1:7" s="28" customFormat="1" ht="12" customHeight="1">
      <c r="A327" s="5" t="s">
        <v>299</v>
      </c>
      <c r="B327" s="44" t="s">
        <v>279</v>
      </c>
      <c r="C327" s="44" t="s">
        <v>300</v>
      </c>
      <c r="D327" s="44"/>
      <c r="E327" s="44"/>
      <c r="F327" s="73">
        <f>F328</f>
        <v>2.3</v>
      </c>
      <c r="G327" s="73">
        <f>G328</f>
        <v>29.3</v>
      </c>
    </row>
    <row r="328" spans="1:7" s="21" customFormat="1" ht="56.25" customHeight="1">
      <c r="A328" s="7" t="s">
        <v>302</v>
      </c>
      <c r="B328" s="46" t="s">
        <v>279</v>
      </c>
      <c r="C328" s="46" t="s">
        <v>300</v>
      </c>
      <c r="D328" s="46" t="s">
        <v>680</v>
      </c>
      <c r="E328" s="46" t="s">
        <v>277</v>
      </c>
      <c r="F328" s="74">
        <f>F329</f>
        <v>2.3</v>
      </c>
      <c r="G328" s="74">
        <f>G329</f>
        <v>29.3</v>
      </c>
    </row>
    <row r="329" spans="1:7" s="19" customFormat="1" ht="21.75" customHeight="1">
      <c r="A329" s="8" t="s">
        <v>27</v>
      </c>
      <c r="B329" s="45" t="s">
        <v>279</v>
      </c>
      <c r="C329" s="45" t="s">
        <v>300</v>
      </c>
      <c r="D329" s="45" t="s">
        <v>680</v>
      </c>
      <c r="E329" s="45" t="s">
        <v>30</v>
      </c>
      <c r="F329" s="68">
        <v>2.3</v>
      </c>
      <c r="G329" s="68">
        <v>29.3</v>
      </c>
    </row>
    <row r="330" spans="1:7" s="19" customFormat="1" ht="12.75" customHeight="1">
      <c r="A330" s="5" t="s">
        <v>52</v>
      </c>
      <c r="B330" s="44" t="s">
        <v>279</v>
      </c>
      <c r="C330" s="44" t="s">
        <v>284</v>
      </c>
      <c r="D330" s="45"/>
      <c r="E330" s="45"/>
      <c r="F330" s="73">
        <f>F333</f>
        <v>0</v>
      </c>
      <c r="G330" s="73">
        <f>G333</f>
        <v>1000</v>
      </c>
    </row>
    <row r="331" spans="1:7" s="19" customFormat="1" ht="12.75" customHeight="1">
      <c r="A331" s="7" t="s">
        <v>145</v>
      </c>
      <c r="B331" s="46" t="s">
        <v>279</v>
      </c>
      <c r="C331" s="46" t="s">
        <v>284</v>
      </c>
      <c r="D331" s="46" t="s">
        <v>94</v>
      </c>
      <c r="E331" s="45"/>
      <c r="F331" s="74">
        <f aca="true" t="shared" si="5" ref="F331:G333">F332</f>
        <v>0</v>
      </c>
      <c r="G331" s="74">
        <f t="shared" si="5"/>
        <v>1000</v>
      </c>
    </row>
    <row r="332" spans="1:7" s="19" customFormat="1" ht="12.75" customHeight="1">
      <c r="A332" s="7" t="s">
        <v>93</v>
      </c>
      <c r="B332" s="46" t="s">
        <v>279</v>
      </c>
      <c r="C332" s="46" t="s">
        <v>284</v>
      </c>
      <c r="D332" s="46" t="s">
        <v>95</v>
      </c>
      <c r="E332" s="45"/>
      <c r="F332" s="74">
        <f t="shared" si="5"/>
        <v>0</v>
      </c>
      <c r="G332" s="74">
        <f t="shared" si="5"/>
        <v>1000</v>
      </c>
    </row>
    <row r="333" spans="1:7" s="19" customFormat="1" ht="13.5" customHeight="1">
      <c r="A333" s="7" t="s">
        <v>53</v>
      </c>
      <c r="B333" s="46" t="s">
        <v>279</v>
      </c>
      <c r="C333" s="46" t="s">
        <v>284</v>
      </c>
      <c r="D333" s="46" t="s">
        <v>106</v>
      </c>
      <c r="E333" s="46" t="s">
        <v>277</v>
      </c>
      <c r="F333" s="74">
        <f t="shared" si="5"/>
        <v>0</v>
      </c>
      <c r="G333" s="74">
        <f t="shared" si="5"/>
        <v>1000</v>
      </c>
    </row>
    <row r="334" spans="1:7" s="19" customFormat="1" ht="13.5" customHeight="1">
      <c r="A334" s="8" t="s">
        <v>22</v>
      </c>
      <c r="B334" s="45" t="s">
        <v>279</v>
      </c>
      <c r="C334" s="45" t="s">
        <v>284</v>
      </c>
      <c r="D334" s="45" t="s">
        <v>106</v>
      </c>
      <c r="E334" s="45" t="s">
        <v>21</v>
      </c>
      <c r="F334" s="68">
        <v>0</v>
      </c>
      <c r="G334" s="68">
        <v>1000</v>
      </c>
    </row>
    <row r="335" spans="1:7" s="19" customFormat="1" ht="12.75">
      <c r="A335" s="5" t="s">
        <v>54</v>
      </c>
      <c r="B335" s="44" t="s">
        <v>279</v>
      </c>
      <c r="C335" s="44" t="s">
        <v>191</v>
      </c>
      <c r="D335" s="45"/>
      <c r="E335" s="45"/>
      <c r="F335" s="73">
        <f>F339+F362+F336</f>
        <v>23817.799999999996</v>
      </c>
      <c r="G335" s="73">
        <f>G339+G362+G336</f>
        <v>22655.601999999995</v>
      </c>
    </row>
    <row r="336" spans="1:7" s="19" customFormat="1" ht="22.5">
      <c r="A336" s="7" t="s">
        <v>473</v>
      </c>
      <c r="B336" s="46" t="s">
        <v>279</v>
      </c>
      <c r="C336" s="46" t="s">
        <v>191</v>
      </c>
      <c r="D336" s="46" t="s">
        <v>153</v>
      </c>
      <c r="E336" s="46" t="s">
        <v>277</v>
      </c>
      <c r="F336" s="74">
        <f>F337</f>
        <v>1202.1</v>
      </c>
      <c r="G336" s="74">
        <f>G337</f>
        <v>1202.1</v>
      </c>
    </row>
    <row r="337" spans="1:7" s="21" customFormat="1" ht="22.5">
      <c r="A337" s="15" t="s">
        <v>144</v>
      </c>
      <c r="B337" s="46" t="s">
        <v>279</v>
      </c>
      <c r="C337" s="46" t="s">
        <v>191</v>
      </c>
      <c r="D337" s="46" t="s">
        <v>486</v>
      </c>
      <c r="E337" s="46" t="s">
        <v>277</v>
      </c>
      <c r="F337" s="74">
        <f>F338</f>
        <v>1202.1</v>
      </c>
      <c r="G337" s="74">
        <f>G338</f>
        <v>1202.1</v>
      </c>
    </row>
    <row r="338" spans="1:7" s="19" customFormat="1" ht="45">
      <c r="A338" s="8" t="s">
        <v>28</v>
      </c>
      <c r="B338" s="45" t="s">
        <v>279</v>
      </c>
      <c r="C338" s="45" t="s">
        <v>191</v>
      </c>
      <c r="D338" s="45" t="s">
        <v>486</v>
      </c>
      <c r="E338" s="45" t="s">
        <v>26</v>
      </c>
      <c r="F338" s="68">
        <v>1202.1</v>
      </c>
      <c r="G338" s="68">
        <v>1202.1</v>
      </c>
    </row>
    <row r="339" spans="1:7" s="19" customFormat="1" ht="12.75">
      <c r="A339" s="7" t="s">
        <v>117</v>
      </c>
      <c r="B339" s="46" t="s">
        <v>279</v>
      </c>
      <c r="C339" s="46" t="s">
        <v>191</v>
      </c>
      <c r="D339" s="46" t="s">
        <v>243</v>
      </c>
      <c r="E339" s="46" t="s">
        <v>277</v>
      </c>
      <c r="F339" s="74">
        <f>F340+F345+F355+F350+F353</f>
        <v>0</v>
      </c>
      <c r="G339" s="74">
        <f>G340+G345+G355+G350+G353</f>
        <v>0</v>
      </c>
    </row>
    <row r="340" spans="1:7" s="19" customFormat="1" ht="22.5">
      <c r="A340" s="7" t="s">
        <v>37</v>
      </c>
      <c r="B340" s="46" t="s">
        <v>279</v>
      </c>
      <c r="C340" s="46" t="s">
        <v>191</v>
      </c>
      <c r="D340" s="46" t="s">
        <v>252</v>
      </c>
      <c r="E340" s="46" t="s">
        <v>277</v>
      </c>
      <c r="F340" s="74">
        <f>F341+F343</f>
        <v>0</v>
      </c>
      <c r="G340" s="74">
        <f>G341+G343</f>
        <v>0</v>
      </c>
    </row>
    <row r="341" spans="1:7" s="19" customFormat="1" ht="22.5">
      <c r="A341" s="7" t="s">
        <v>668</v>
      </c>
      <c r="B341" s="46" t="s">
        <v>279</v>
      </c>
      <c r="C341" s="46" t="s">
        <v>191</v>
      </c>
      <c r="D341" s="46" t="s">
        <v>251</v>
      </c>
      <c r="E341" s="46" t="s">
        <v>277</v>
      </c>
      <c r="F341" s="74">
        <f>F342</f>
        <v>0</v>
      </c>
      <c r="G341" s="74">
        <f>G342</f>
        <v>0</v>
      </c>
    </row>
    <row r="342" spans="1:7" s="19" customFormat="1" ht="23.25" customHeight="1">
      <c r="A342" s="8" t="s">
        <v>27</v>
      </c>
      <c r="B342" s="45" t="s">
        <v>279</v>
      </c>
      <c r="C342" s="45" t="s">
        <v>191</v>
      </c>
      <c r="D342" s="45" t="s">
        <v>251</v>
      </c>
      <c r="E342" s="45" t="s">
        <v>30</v>
      </c>
      <c r="F342" s="68">
        <v>0</v>
      </c>
      <c r="G342" s="68">
        <v>0</v>
      </c>
    </row>
    <row r="343" spans="1:7" s="21" customFormat="1" ht="33.75">
      <c r="A343" s="7" t="s">
        <v>749</v>
      </c>
      <c r="B343" s="46" t="s">
        <v>279</v>
      </c>
      <c r="C343" s="46" t="s">
        <v>191</v>
      </c>
      <c r="D343" s="46" t="s">
        <v>262</v>
      </c>
      <c r="E343" s="46" t="s">
        <v>277</v>
      </c>
      <c r="F343" s="74">
        <f>F344</f>
        <v>0</v>
      </c>
      <c r="G343" s="74">
        <f>G344</f>
        <v>0</v>
      </c>
    </row>
    <row r="344" spans="1:7" s="19" customFormat="1" ht="23.25" customHeight="1">
      <c r="A344" s="8" t="s">
        <v>27</v>
      </c>
      <c r="B344" s="45" t="s">
        <v>279</v>
      </c>
      <c r="C344" s="45" t="s">
        <v>191</v>
      </c>
      <c r="D344" s="45" t="s">
        <v>262</v>
      </c>
      <c r="E344" s="45" t="s">
        <v>30</v>
      </c>
      <c r="F344" s="68">
        <v>0</v>
      </c>
      <c r="G344" s="68">
        <v>0</v>
      </c>
    </row>
    <row r="345" spans="1:7" s="19" customFormat="1" ht="22.5">
      <c r="A345" s="7" t="s">
        <v>38</v>
      </c>
      <c r="B345" s="46" t="s">
        <v>279</v>
      </c>
      <c r="C345" s="46" t="s">
        <v>191</v>
      </c>
      <c r="D345" s="46" t="s">
        <v>253</v>
      </c>
      <c r="E345" s="46" t="s">
        <v>277</v>
      </c>
      <c r="F345" s="74">
        <f>F347+F349</f>
        <v>0</v>
      </c>
      <c r="G345" s="74">
        <f>G347+G349</f>
        <v>0</v>
      </c>
    </row>
    <row r="346" spans="1:7" s="19" customFormat="1" ht="22.5">
      <c r="A346" s="7" t="s">
        <v>790</v>
      </c>
      <c r="B346" s="46" t="s">
        <v>279</v>
      </c>
      <c r="C346" s="46" t="s">
        <v>191</v>
      </c>
      <c r="D346" s="46" t="s">
        <v>264</v>
      </c>
      <c r="E346" s="46" t="s">
        <v>277</v>
      </c>
      <c r="F346" s="74">
        <f>F347</f>
        <v>0</v>
      </c>
      <c r="G346" s="74">
        <f>G347</f>
        <v>0</v>
      </c>
    </row>
    <row r="347" spans="1:7" s="19" customFormat="1" ht="22.5">
      <c r="A347" s="8" t="s">
        <v>31</v>
      </c>
      <c r="B347" s="45" t="s">
        <v>279</v>
      </c>
      <c r="C347" s="45" t="s">
        <v>191</v>
      </c>
      <c r="D347" s="45" t="s">
        <v>264</v>
      </c>
      <c r="E347" s="45" t="s">
        <v>30</v>
      </c>
      <c r="F347" s="68">
        <v>0</v>
      </c>
      <c r="G347" s="68">
        <v>0</v>
      </c>
    </row>
    <row r="348" spans="1:7" s="21" customFormat="1" ht="22.5">
      <c r="A348" s="7" t="s">
        <v>750</v>
      </c>
      <c r="B348" s="46" t="s">
        <v>279</v>
      </c>
      <c r="C348" s="46" t="s">
        <v>191</v>
      </c>
      <c r="D348" s="46" t="s">
        <v>263</v>
      </c>
      <c r="E348" s="46" t="s">
        <v>277</v>
      </c>
      <c r="F348" s="74">
        <f>F349</f>
        <v>0</v>
      </c>
      <c r="G348" s="74">
        <f>G349</f>
        <v>0</v>
      </c>
    </row>
    <row r="349" spans="1:7" s="20" customFormat="1" ht="22.5">
      <c r="A349" s="8" t="s">
        <v>31</v>
      </c>
      <c r="B349" s="45" t="s">
        <v>279</v>
      </c>
      <c r="C349" s="45" t="s">
        <v>191</v>
      </c>
      <c r="D349" s="45" t="s">
        <v>263</v>
      </c>
      <c r="E349" s="45" t="s">
        <v>30</v>
      </c>
      <c r="F349" s="68">
        <v>0</v>
      </c>
      <c r="G349" s="68">
        <v>0</v>
      </c>
    </row>
    <row r="350" spans="1:7" s="20" customFormat="1" ht="33.75">
      <c r="A350" s="7" t="s">
        <v>751</v>
      </c>
      <c r="B350" s="46" t="s">
        <v>279</v>
      </c>
      <c r="C350" s="46" t="s">
        <v>191</v>
      </c>
      <c r="D350" s="46" t="s">
        <v>265</v>
      </c>
      <c r="E350" s="46" t="s">
        <v>277</v>
      </c>
      <c r="F350" s="74">
        <f>F351+F352</f>
        <v>0</v>
      </c>
      <c r="G350" s="74">
        <f>G351+G352</f>
        <v>0</v>
      </c>
    </row>
    <row r="351" spans="1:7" s="20" customFormat="1" ht="22.5">
      <c r="A351" s="8" t="s">
        <v>31</v>
      </c>
      <c r="B351" s="45" t="s">
        <v>279</v>
      </c>
      <c r="C351" s="45" t="s">
        <v>191</v>
      </c>
      <c r="D351" s="45" t="s">
        <v>265</v>
      </c>
      <c r="E351" s="45" t="s">
        <v>30</v>
      </c>
      <c r="F351" s="68">
        <v>0</v>
      </c>
      <c r="G351" s="68">
        <v>0</v>
      </c>
    </row>
    <row r="352" spans="1:7" s="20" customFormat="1" ht="12.75">
      <c r="A352" s="8" t="s">
        <v>24</v>
      </c>
      <c r="B352" s="45" t="s">
        <v>279</v>
      </c>
      <c r="C352" s="45" t="s">
        <v>191</v>
      </c>
      <c r="D352" s="45" t="s">
        <v>265</v>
      </c>
      <c r="E352" s="45" t="s">
        <v>23</v>
      </c>
      <c r="F352" s="68">
        <v>0</v>
      </c>
      <c r="G352" s="68">
        <v>0</v>
      </c>
    </row>
    <row r="353" spans="1:7" s="20" customFormat="1" ht="37.5" customHeight="1">
      <c r="A353" s="161" t="s">
        <v>666</v>
      </c>
      <c r="B353" s="45" t="s">
        <v>279</v>
      </c>
      <c r="C353" s="45" t="s">
        <v>191</v>
      </c>
      <c r="D353" s="45" t="s">
        <v>627</v>
      </c>
      <c r="E353" s="45" t="s">
        <v>277</v>
      </c>
      <c r="F353" s="68">
        <f>F354</f>
        <v>0</v>
      </c>
      <c r="G353" s="68">
        <f>G354</f>
        <v>0</v>
      </c>
    </row>
    <row r="354" spans="1:7" s="20" customFormat="1" ht="22.5">
      <c r="A354" s="8" t="s">
        <v>31</v>
      </c>
      <c r="B354" s="45" t="s">
        <v>279</v>
      </c>
      <c r="C354" s="45" t="s">
        <v>191</v>
      </c>
      <c r="D354" s="45" t="s">
        <v>627</v>
      </c>
      <c r="E354" s="45" t="s">
        <v>30</v>
      </c>
      <c r="F354" s="68">
        <v>0</v>
      </c>
      <c r="G354" s="68">
        <v>0</v>
      </c>
    </row>
    <row r="355" spans="1:7" s="19" customFormat="1" ht="12.75">
      <c r="A355" s="7" t="s">
        <v>39</v>
      </c>
      <c r="B355" s="46" t="s">
        <v>279</v>
      </c>
      <c r="C355" s="46" t="s">
        <v>191</v>
      </c>
      <c r="D355" s="46" t="s">
        <v>244</v>
      </c>
      <c r="E355" s="46" t="s">
        <v>277</v>
      </c>
      <c r="F355" s="74">
        <f>F356+F360+F358</f>
        <v>0</v>
      </c>
      <c r="G355" s="74">
        <f>G356+G360+G358</f>
        <v>0</v>
      </c>
    </row>
    <row r="356" spans="1:7" s="19" customFormat="1" ht="22.5">
      <c r="A356" s="7" t="s">
        <v>752</v>
      </c>
      <c r="B356" s="46" t="s">
        <v>279</v>
      </c>
      <c r="C356" s="46" t="s">
        <v>191</v>
      </c>
      <c r="D356" s="46" t="s">
        <v>254</v>
      </c>
      <c r="E356" s="46" t="s">
        <v>277</v>
      </c>
      <c r="F356" s="74">
        <f>F357</f>
        <v>0</v>
      </c>
      <c r="G356" s="74">
        <f>G357</f>
        <v>0</v>
      </c>
    </row>
    <row r="357" spans="1:7" s="19" customFormat="1" ht="22.5">
      <c r="A357" s="8" t="s">
        <v>31</v>
      </c>
      <c r="B357" s="45" t="s">
        <v>279</v>
      </c>
      <c r="C357" s="45" t="s">
        <v>191</v>
      </c>
      <c r="D357" s="45" t="s">
        <v>254</v>
      </c>
      <c r="E357" s="45" t="s">
        <v>30</v>
      </c>
      <c r="F357" s="68">
        <v>0</v>
      </c>
      <c r="G357" s="68">
        <v>0</v>
      </c>
    </row>
    <row r="358" spans="1:7" s="19" customFormat="1" ht="22.5">
      <c r="A358" s="7" t="s">
        <v>791</v>
      </c>
      <c r="B358" s="46" t="s">
        <v>279</v>
      </c>
      <c r="C358" s="46" t="s">
        <v>191</v>
      </c>
      <c r="D358" s="46" t="s">
        <v>255</v>
      </c>
      <c r="E358" s="46" t="s">
        <v>277</v>
      </c>
      <c r="F358" s="74">
        <f>F359</f>
        <v>0</v>
      </c>
      <c r="G358" s="74">
        <f>G359</f>
        <v>0</v>
      </c>
    </row>
    <row r="359" spans="1:7" s="19" customFormat="1" ht="22.5">
      <c r="A359" s="8" t="s">
        <v>31</v>
      </c>
      <c r="B359" s="45" t="s">
        <v>279</v>
      </c>
      <c r="C359" s="45" t="s">
        <v>191</v>
      </c>
      <c r="D359" s="45" t="s">
        <v>255</v>
      </c>
      <c r="E359" s="45" t="s">
        <v>30</v>
      </c>
      <c r="F359" s="68">
        <v>0</v>
      </c>
      <c r="G359" s="68">
        <v>0</v>
      </c>
    </row>
    <row r="360" spans="1:7" s="19" customFormat="1" ht="33.75">
      <c r="A360" s="7" t="s">
        <v>792</v>
      </c>
      <c r="B360" s="46" t="s">
        <v>279</v>
      </c>
      <c r="C360" s="46" t="s">
        <v>191</v>
      </c>
      <c r="D360" s="46" t="s">
        <v>256</v>
      </c>
      <c r="E360" s="46" t="s">
        <v>277</v>
      </c>
      <c r="F360" s="74">
        <f>F361</f>
        <v>0</v>
      </c>
      <c r="G360" s="74">
        <f>G361</f>
        <v>0</v>
      </c>
    </row>
    <row r="361" spans="1:7" s="19" customFormat="1" ht="22.5">
      <c r="A361" s="8" t="s">
        <v>31</v>
      </c>
      <c r="B361" s="45" t="s">
        <v>279</v>
      </c>
      <c r="C361" s="45" t="s">
        <v>191</v>
      </c>
      <c r="D361" s="45" t="s">
        <v>256</v>
      </c>
      <c r="E361" s="45" t="s">
        <v>30</v>
      </c>
      <c r="F361" s="68">
        <v>0</v>
      </c>
      <c r="G361" s="68">
        <v>0</v>
      </c>
    </row>
    <row r="362" spans="1:7" s="19" customFormat="1" ht="12.75">
      <c r="A362" s="7" t="s">
        <v>145</v>
      </c>
      <c r="B362" s="46" t="s">
        <v>279</v>
      </c>
      <c r="C362" s="46" t="s">
        <v>191</v>
      </c>
      <c r="D362" s="46" t="s">
        <v>94</v>
      </c>
      <c r="E362" s="46" t="s">
        <v>277</v>
      </c>
      <c r="F362" s="74">
        <f>F369+F367+F363+F365</f>
        <v>22615.699999999997</v>
      </c>
      <c r="G362" s="74">
        <f>G369+G367+G363+G365</f>
        <v>21453.501999999997</v>
      </c>
    </row>
    <row r="363" spans="1:7" s="19" customFormat="1" ht="123.75">
      <c r="A363" s="7" t="s">
        <v>586</v>
      </c>
      <c r="B363" s="46" t="s">
        <v>279</v>
      </c>
      <c r="C363" s="46" t="s">
        <v>191</v>
      </c>
      <c r="D363" s="46" t="s">
        <v>805</v>
      </c>
      <c r="E363" s="46" t="s">
        <v>277</v>
      </c>
      <c r="F363" s="74">
        <f>F364</f>
        <v>22485.6</v>
      </c>
      <c r="G363" s="74">
        <f>G364</f>
        <v>21302.1</v>
      </c>
    </row>
    <row r="364" spans="1:7" s="19" customFormat="1" ht="33.75">
      <c r="A364" s="8" t="s">
        <v>27</v>
      </c>
      <c r="B364" s="45" t="s">
        <v>279</v>
      </c>
      <c r="C364" s="45" t="s">
        <v>191</v>
      </c>
      <c r="D364" s="45" t="s">
        <v>805</v>
      </c>
      <c r="E364" s="45" t="s">
        <v>30</v>
      </c>
      <c r="F364" s="74">
        <v>22485.6</v>
      </c>
      <c r="G364" s="74">
        <v>21302.1</v>
      </c>
    </row>
    <row r="365" spans="1:7" s="19" customFormat="1" ht="135">
      <c r="A365" s="7" t="s">
        <v>587</v>
      </c>
      <c r="B365" s="46" t="s">
        <v>279</v>
      </c>
      <c r="C365" s="46" t="s">
        <v>191</v>
      </c>
      <c r="D365" s="46" t="s">
        <v>806</v>
      </c>
      <c r="E365" s="46" t="s">
        <v>277</v>
      </c>
      <c r="F365" s="74">
        <f>F366</f>
        <v>0</v>
      </c>
      <c r="G365" s="74">
        <f>G366</f>
        <v>21.302</v>
      </c>
    </row>
    <row r="366" spans="1:7" s="19" customFormat="1" ht="33.75">
      <c r="A366" s="8" t="s">
        <v>27</v>
      </c>
      <c r="B366" s="45" t="s">
        <v>279</v>
      </c>
      <c r="C366" s="45" t="s">
        <v>191</v>
      </c>
      <c r="D366" s="45" t="s">
        <v>806</v>
      </c>
      <c r="E366" s="45" t="s">
        <v>30</v>
      </c>
      <c r="F366" s="74">
        <v>0</v>
      </c>
      <c r="G366" s="74">
        <v>21.302</v>
      </c>
    </row>
    <row r="367" spans="1:7" s="19" customFormat="1" ht="191.25">
      <c r="A367" s="34" t="s">
        <v>390</v>
      </c>
      <c r="B367" s="46" t="s">
        <v>279</v>
      </c>
      <c r="C367" s="46" t="s">
        <v>191</v>
      </c>
      <c r="D367" s="46" t="s">
        <v>391</v>
      </c>
      <c r="E367" s="46" t="s">
        <v>277</v>
      </c>
      <c r="F367" s="74">
        <f>F368</f>
        <v>130.1</v>
      </c>
      <c r="G367" s="74">
        <f>G368</f>
        <v>130.1</v>
      </c>
    </row>
    <row r="368" spans="1:7" s="19" customFormat="1" ht="45">
      <c r="A368" s="8" t="s">
        <v>28</v>
      </c>
      <c r="B368" s="45" t="s">
        <v>279</v>
      </c>
      <c r="C368" s="45" t="s">
        <v>191</v>
      </c>
      <c r="D368" s="45" t="s">
        <v>391</v>
      </c>
      <c r="E368" s="45" t="s">
        <v>26</v>
      </c>
      <c r="F368" s="68">
        <v>130.1</v>
      </c>
      <c r="G368" s="68">
        <v>130.1</v>
      </c>
    </row>
    <row r="369" spans="1:7" s="19" customFormat="1" ht="12.75">
      <c r="A369" s="7" t="s">
        <v>93</v>
      </c>
      <c r="B369" s="46" t="s">
        <v>279</v>
      </c>
      <c r="C369" s="46" t="s">
        <v>191</v>
      </c>
      <c r="D369" s="46" t="s">
        <v>95</v>
      </c>
      <c r="E369" s="45"/>
      <c r="F369" s="74">
        <f>F370</f>
        <v>0</v>
      </c>
      <c r="G369" s="74">
        <f>G370</f>
        <v>0</v>
      </c>
    </row>
    <row r="370" spans="1:7" s="19" customFormat="1" ht="22.5">
      <c r="A370" s="7" t="s">
        <v>216</v>
      </c>
      <c r="B370" s="46" t="s">
        <v>279</v>
      </c>
      <c r="C370" s="46" t="s">
        <v>191</v>
      </c>
      <c r="D370" s="46" t="s">
        <v>107</v>
      </c>
      <c r="E370" s="46" t="s">
        <v>277</v>
      </c>
      <c r="F370" s="148">
        <f>F371</f>
        <v>0</v>
      </c>
      <c r="G370" s="148">
        <f>G371</f>
        <v>0</v>
      </c>
    </row>
    <row r="371" spans="1:7" s="20" customFormat="1" ht="22.5">
      <c r="A371" s="8" t="s">
        <v>31</v>
      </c>
      <c r="B371" s="45" t="s">
        <v>279</v>
      </c>
      <c r="C371" s="45" t="s">
        <v>191</v>
      </c>
      <c r="D371" s="45" t="s">
        <v>107</v>
      </c>
      <c r="E371" s="45" t="s">
        <v>30</v>
      </c>
      <c r="F371" s="149">
        <v>0</v>
      </c>
      <c r="G371" s="149">
        <v>0</v>
      </c>
    </row>
    <row r="372" spans="1:7" s="19" customFormat="1" ht="12.75" customHeight="1">
      <c r="A372" s="5" t="s">
        <v>210</v>
      </c>
      <c r="B372" s="44" t="s">
        <v>279</v>
      </c>
      <c r="C372" s="44" t="s">
        <v>211</v>
      </c>
      <c r="D372" s="45"/>
      <c r="E372" s="45"/>
      <c r="F372" s="73">
        <f>F373</f>
        <v>0</v>
      </c>
      <c r="G372" s="73">
        <f>G373</f>
        <v>0</v>
      </c>
    </row>
    <row r="373" spans="1:7" s="21" customFormat="1" ht="33.75" customHeight="1">
      <c r="A373" s="7" t="s">
        <v>393</v>
      </c>
      <c r="B373" s="46" t="s">
        <v>279</v>
      </c>
      <c r="C373" s="46" t="s">
        <v>211</v>
      </c>
      <c r="D373" s="46" t="s">
        <v>492</v>
      </c>
      <c r="E373" s="46" t="s">
        <v>277</v>
      </c>
      <c r="F373" s="74">
        <f>F374+F375</f>
        <v>0</v>
      </c>
      <c r="G373" s="74">
        <f>G374+G375</f>
        <v>0</v>
      </c>
    </row>
    <row r="374" spans="1:7" s="19" customFormat="1" ht="45" customHeight="1">
      <c r="A374" s="8" t="s">
        <v>28</v>
      </c>
      <c r="B374" s="45" t="s">
        <v>279</v>
      </c>
      <c r="C374" s="45" t="s">
        <v>211</v>
      </c>
      <c r="D374" s="45" t="s">
        <v>492</v>
      </c>
      <c r="E374" s="45" t="s">
        <v>26</v>
      </c>
      <c r="F374" s="68">
        <v>0</v>
      </c>
      <c r="G374" s="68">
        <v>0</v>
      </c>
    </row>
    <row r="375" spans="1:7" s="19" customFormat="1" ht="24.75" customHeight="1">
      <c r="A375" s="8" t="s">
        <v>31</v>
      </c>
      <c r="B375" s="45" t="s">
        <v>279</v>
      </c>
      <c r="C375" s="45" t="s">
        <v>211</v>
      </c>
      <c r="D375" s="45" t="s">
        <v>492</v>
      </c>
      <c r="E375" s="45" t="s">
        <v>30</v>
      </c>
      <c r="F375" s="68">
        <v>0</v>
      </c>
      <c r="G375" s="68">
        <v>0</v>
      </c>
    </row>
    <row r="376" spans="1:7" s="19" customFormat="1" ht="31.5">
      <c r="A376" s="5" t="s">
        <v>199</v>
      </c>
      <c r="B376" s="44" t="s">
        <v>279</v>
      </c>
      <c r="C376" s="44" t="s">
        <v>198</v>
      </c>
      <c r="D376" s="44"/>
      <c r="E376" s="44"/>
      <c r="F376" s="73">
        <f>F377</f>
        <v>0</v>
      </c>
      <c r="G376" s="73">
        <f>G377</f>
        <v>1220</v>
      </c>
    </row>
    <row r="377" spans="1:7" s="19" customFormat="1" ht="12.75">
      <c r="A377" s="7" t="s">
        <v>117</v>
      </c>
      <c r="B377" s="46" t="s">
        <v>279</v>
      </c>
      <c r="C377" s="46" t="s">
        <v>198</v>
      </c>
      <c r="D377" s="46" t="s">
        <v>243</v>
      </c>
      <c r="E377" s="46" t="s">
        <v>277</v>
      </c>
      <c r="F377" s="74">
        <f>F379</f>
        <v>0</v>
      </c>
      <c r="G377" s="74">
        <f>G379</f>
        <v>1220</v>
      </c>
    </row>
    <row r="378" spans="1:7" s="19" customFormat="1" ht="12.75">
      <c r="A378" s="7" t="s">
        <v>39</v>
      </c>
      <c r="B378" s="46" t="s">
        <v>279</v>
      </c>
      <c r="C378" s="46" t="s">
        <v>198</v>
      </c>
      <c r="D378" s="46" t="s">
        <v>244</v>
      </c>
      <c r="E378" s="46" t="s">
        <v>277</v>
      </c>
      <c r="F378" s="74">
        <f>F379</f>
        <v>0</v>
      </c>
      <c r="G378" s="74">
        <f>G379</f>
        <v>1220</v>
      </c>
    </row>
    <row r="379" spans="1:7" s="19" customFormat="1" ht="57.75" customHeight="1">
      <c r="A379" s="7" t="s">
        <v>793</v>
      </c>
      <c r="B379" s="46" t="s">
        <v>279</v>
      </c>
      <c r="C379" s="46" t="s">
        <v>198</v>
      </c>
      <c r="D379" s="46" t="s">
        <v>257</v>
      </c>
      <c r="E379" s="46" t="s">
        <v>277</v>
      </c>
      <c r="F379" s="74">
        <f>F380</f>
        <v>0</v>
      </c>
      <c r="G379" s="74">
        <f>G380</f>
        <v>1220</v>
      </c>
    </row>
    <row r="380" spans="1:9" s="19" customFormat="1" ht="22.5">
      <c r="A380" s="8" t="s">
        <v>31</v>
      </c>
      <c r="B380" s="45" t="s">
        <v>279</v>
      </c>
      <c r="C380" s="45" t="s">
        <v>198</v>
      </c>
      <c r="D380" s="45" t="s">
        <v>257</v>
      </c>
      <c r="E380" s="45" t="s">
        <v>30</v>
      </c>
      <c r="F380" s="68">
        <v>0</v>
      </c>
      <c r="G380" s="68">
        <v>1220</v>
      </c>
      <c r="I380" s="144"/>
    </row>
    <row r="381" spans="1:9" s="19" customFormat="1" ht="12.75">
      <c r="A381" s="163" t="s">
        <v>625</v>
      </c>
      <c r="B381" s="2" t="s">
        <v>279</v>
      </c>
      <c r="C381" s="2" t="s">
        <v>624</v>
      </c>
      <c r="D381" s="45"/>
      <c r="E381" s="45"/>
      <c r="F381" s="68">
        <f aca="true" t="shared" si="6" ref="F381:G383">F382</f>
        <v>372.7</v>
      </c>
      <c r="G381" s="68">
        <f t="shared" si="6"/>
        <v>372.7</v>
      </c>
      <c r="I381" s="144"/>
    </row>
    <row r="382" spans="1:9" s="19" customFormat="1" ht="33.75">
      <c r="A382" s="161" t="s">
        <v>684</v>
      </c>
      <c r="B382" s="45" t="s">
        <v>279</v>
      </c>
      <c r="C382" s="45" t="s">
        <v>624</v>
      </c>
      <c r="D382" s="45" t="s">
        <v>491</v>
      </c>
      <c r="E382" s="45" t="s">
        <v>277</v>
      </c>
      <c r="F382" s="68">
        <f t="shared" si="6"/>
        <v>372.7</v>
      </c>
      <c r="G382" s="68">
        <f t="shared" si="6"/>
        <v>372.7</v>
      </c>
      <c r="I382" s="144"/>
    </row>
    <row r="383" spans="1:9" s="19" customFormat="1" ht="146.25">
      <c r="A383" s="161" t="s">
        <v>685</v>
      </c>
      <c r="B383" s="45" t="s">
        <v>279</v>
      </c>
      <c r="C383" s="45" t="s">
        <v>624</v>
      </c>
      <c r="D383" s="45" t="s">
        <v>686</v>
      </c>
      <c r="E383" s="45" t="s">
        <v>277</v>
      </c>
      <c r="F383" s="68">
        <f t="shared" si="6"/>
        <v>372.7</v>
      </c>
      <c r="G383" s="68">
        <f t="shared" si="6"/>
        <v>372.7</v>
      </c>
      <c r="I383" s="144"/>
    </row>
    <row r="384" spans="1:9" s="19" customFormat="1" ht="22.5">
      <c r="A384" s="8" t="s">
        <v>31</v>
      </c>
      <c r="B384" s="45" t="s">
        <v>279</v>
      </c>
      <c r="C384" s="45" t="s">
        <v>624</v>
      </c>
      <c r="D384" s="45" t="s">
        <v>686</v>
      </c>
      <c r="E384" s="45" t="s">
        <v>30</v>
      </c>
      <c r="F384" s="68">
        <v>372.7</v>
      </c>
      <c r="G384" s="68">
        <v>372.7</v>
      </c>
      <c r="I384" s="144"/>
    </row>
    <row r="385" spans="1:7" s="19" customFormat="1" ht="12" customHeight="1">
      <c r="A385" s="5" t="s">
        <v>217</v>
      </c>
      <c r="B385" s="44" t="s">
        <v>279</v>
      </c>
      <c r="C385" s="44" t="s">
        <v>218</v>
      </c>
      <c r="D385" s="44"/>
      <c r="E385" s="44"/>
      <c r="F385" s="73">
        <f>F386</f>
        <v>601.2</v>
      </c>
      <c r="G385" s="73">
        <f>G386</f>
        <v>601.2</v>
      </c>
    </row>
    <row r="386" spans="1:7" s="19" customFormat="1" ht="27.75" customHeight="1">
      <c r="A386" s="7" t="s">
        <v>472</v>
      </c>
      <c r="B386" s="46" t="s">
        <v>279</v>
      </c>
      <c r="C386" s="46" t="s">
        <v>218</v>
      </c>
      <c r="D386" s="46" t="s">
        <v>681</v>
      </c>
      <c r="E386" s="46" t="s">
        <v>277</v>
      </c>
      <c r="F386" s="74">
        <f>F387</f>
        <v>601.2</v>
      </c>
      <c r="G386" s="74">
        <f>G387</f>
        <v>601.2</v>
      </c>
    </row>
    <row r="387" spans="1:7" s="19" customFormat="1" ht="24.75" customHeight="1">
      <c r="A387" s="7" t="s">
        <v>219</v>
      </c>
      <c r="B387" s="46" t="s">
        <v>279</v>
      </c>
      <c r="C387" s="46" t="s">
        <v>218</v>
      </c>
      <c r="D387" s="45" t="s">
        <v>682</v>
      </c>
      <c r="E387" s="46" t="s">
        <v>277</v>
      </c>
      <c r="F387" s="74">
        <f>F388+F389</f>
        <v>601.2</v>
      </c>
      <c r="G387" s="74">
        <f>G388+G389</f>
        <v>601.2</v>
      </c>
    </row>
    <row r="388" spans="1:7" s="19" customFormat="1" ht="47.25" customHeight="1">
      <c r="A388" s="8" t="s">
        <v>28</v>
      </c>
      <c r="B388" s="45" t="s">
        <v>279</v>
      </c>
      <c r="C388" s="45" t="s">
        <v>218</v>
      </c>
      <c r="D388" s="45" t="s">
        <v>682</v>
      </c>
      <c r="E388" s="45" t="s">
        <v>26</v>
      </c>
      <c r="F388" s="68">
        <v>0</v>
      </c>
      <c r="G388" s="68">
        <v>0</v>
      </c>
    </row>
    <row r="389" spans="1:7" s="19" customFormat="1" ht="24" customHeight="1">
      <c r="A389" s="8" t="s">
        <v>31</v>
      </c>
      <c r="B389" s="45" t="s">
        <v>279</v>
      </c>
      <c r="C389" s="45" t="s">
        <v>218</v>
      </c>
      <c r="D389" s="45" t="s">
        <v>682</v>
      </c>
      <c r="E389" s="45" t="s">
        <v>30</v>
      </c>
      <c r="F389" s="68">
        <v>601.2</v>
      </c>
      <c r="G389" s="68">
        <v>601.2</v>
      </c>
    </row>
    <row r="390" spans="1:7" s="28" customFormat="1" ht="13.5" customHeight="1">
      <c r="A390" s="5" t="s">
        <v>343</v>
      </c>
      <c r="B390" s="44" t="s">
        <v>279</v>
      </c>
      <c r="C390" s="44" t="s">
        <v>192</v>
      </c>
      <c r="D390" s="44"/>
      <c r="E390" s="44"/>
      <c r="F390" s="73">
        <f aca="true" t="shared" si="7" ref="F390:G393">F391</f>
        <v>101.7</v>
      </c>
      <c r="G390" s="73">
        <f t="shared" si="7"/>
        <v>101.7</v>
      </c>
    </row>
    <row r="391" spans="1:7" s="19" customFormat="1" ht="24" customHeight="1">
      <c r="A391" s="7" t="s">
        <v>471</v>
      </c>
      <c r="B391" s="46" t="s">
        <v>279</v>
      </c>
      <c r="C391" s="46" t="s">
        <v>192</v>
      </c>
      <c r="D391" s="46" t="s">
        <v>159</v>
      </c>
      <c r="E391" s="46" t="s">
        <v>277</v>
      </c>
      <c r="F391" s="74">
        <f t="shared" si="7"/>
        <v>101.7</v>
      </c>
      <c r="G391" s="74">
        <f t="shared" si="7"/>
        <v>101.7</v>
      </c>
    </row>
    <row r="392" spans="1:7" s="19" customFormat="1" ht="47.25" customHeight="1">
      <c r="A392" s="7" t="s">
        <v>470</v>
      </c>
      <c r="B392" s="46" t="s">
        <v>279</v>
      </c>
      <c r="C392" s="46" t="s">
        <v>192</v>
      </c>
      <c r="D392" s="46" t="s">
        <v>160</v>
      </c>
      <c r="E392" s="46" t="s">
        <v>277</v>
      </c>
      <c r="F392" s="74">
        <f t="shared" si="7"/>
        <v>101.7</v>
      </c>
      <c r="G392" s="74">
        <f t="shared" si="7"/>
        <v>101.7</v>
      </c>
    </row>
    <row r="393" spans="1:7" s="19" customFormat="1" ht="35.25" customHeight="1">
      <c r="A393" s="7" t="s">
        <v>92</v>
      </c>
      <c r="B393" s="46" t="s">
        <v>279</v>
      </c>
      <c r="C393" s="46" t="s">
        <v>192</v>
      </c>
      <c r="D393" s="46" t="s">
        <v>437</v>
      </c>
      <c r="E393" s="46" t="s">
        <v>277</v>
      </c>
      <c r="F393" s="74">
        <f t="shared" si="7"/>
        <v>101.7</v>
      </c>
      <c r="G393" s="74">
        <f t="shared" si="7"/>
        <v>101.7</v>
      </c>
    </row>
    <row r="394" spans="1:7" s="19" customFormat="1" ht="24" customHeight="1">
      <c r="A394" s="8" t="s">
        <v>27</v>
      </c>
      <c r="B394" s="45" t="s">
        <v>279</v>
      </c>
      <c r="C394" s="45" t="s">
        <v>192</v>
      </c>
      <c r="D394" s="45" t="s">
        <v>437</v>
      </c>
      <c r="E394" s="45" t="s">
        <v>30</v>
      </c>
      <c r="F394" s="68">
        <v>101.7</v>
      </c>
      <c r="G394" s="68">
        <v>101.7</v>
      </c>
    </row>
    <row r="395" spans="1:7" s="19" customFormat="1" ht="14.25" customHeight="1">
      <c r="A395" s="5" t="s">
        <v>345</v>
      </c>
      <c r="B395" s="44" t="s">
        <v>279</v>
      </c>
      <c r="C395" s="44" t="s">
        <v>193</v>
      </c>
      <c r="D395" s="45"/>
      <c r="E395" s="2"/>
      <c r="F395" s="73">
        <f>F396</f>
        <v>0</v>
      </c>
      <c r="G395" s="73">
        <f>G396</f>
        <v>800</v>
      </c>
    </row>
    <row r="396" spans="1:7" s="19" customFormat="1" ht="24" customHeight="1">
      <c r="A396" s="7" t="s">
        <v>753</v>
      </c>
      <c r="B396" s="46" t="s">
        <v>279</v>
      </c>
      <c r="C396" s="46" t="s">
        <v>193</v>
      </c>
      <c r="D396" s="46" t="s">
        <v>261</v>
      </c>
      <c r="E396" s="46" t="s">
        <v>277</v>
      </c>
      <c r="F396" s="68">
        <f>F397</f>
        <v>0</v>
      </c>
      <c r="G396" s="68">
        <f>G397</f>
        <v>800</v>
      </c>
    </row>
    <row r="397" spans="1:7" s="19" customFormat="1" ht="24" customHeight="1">
      <c r="A397" s="8" t="s">
        <v>27</v>
      </c>
      <c r="B397" s="45" t="s">
        <v>279</v>
      </c>
      <c r="C397" s="45" t="s">
        <v>193</v>
      </c>
      <c r="D397" s="45" t="s">
        <v>261</v>
      </c>
      <c r="E397" s="45" t="s">
        <v>30</v>
      </c>
      <c r="F397" s="68">
        <v>0</v>
      </c>
      <c r="G397" s="68">
        <v>800</v>
      </c>
    </row>
    <row r="398" spans="1:7" s="19" customFormat="1" ht="12.75">
      <c r="A398" s="5" t="s">
        <v>121</v>
      </c>
      <c r="B398" s="44" t="s">
        <v>279</v>
      </c>
      <c r="C398" s="44" t="s">
        <v>67</v>
      </c>
      <c r="D398" s="45"/>
      <c r="E398" s="45"/>
      <c r="F398" s="73">
        <f aca="true" t="shared" si="8" ref="F398:G401">F399</f>
        <v>245</v>
      </c>
      <c r="G398" s="73">
        <f t="shared" si="8"/>
        <v>245</v>
      </c>
    </row>
    <row r="399" spans="1:7" s="19" customFormat="1" ht="12.75">
      <c r="A399" s="7" t="s">
        <v>145</v>
      </c>
      <c r="B399" s="46" t="s">
        <v>279</v>
      </c>
      <c r="C399" s="46" t="s">
        <v>67</v>
      </c>
      <c r="D399" s="46" t="s">
        <v>94</v>
      </c>
      <c r="E399" s="45"/>
      <c r="F399" s="74">
        <f t="shared" si="8"/>
        <v>245</v>
      </c>
      <c r="G399" s="74">
        <f t="shared" si="8"/>
        <v>245</v>
      </c>
    </row>
    <row r="400" spans="1:7" s="19" customFormat="1" ht="22.5">
      <c r="A400" s="7" t="s">
        <v>102</v>
      </c>
      <c r="B400" s="46" t="s">
        <v>279</v>
      </c>
      <c r="C400" s="46" t="s">
        <v>67</v>
      </c>
      <c r="D400" s="46" t="s">
        <v>103</v>
      </c>
      <c r="E400" s="45"/>
      <c r="F400" s="74">
        <f t="shared" si="8"/>
        <v>245</v>
      </c>
      <c r="G400" s="74">
        <f t="shared" si="8"/>
        <v>245</v>
      </c>
    </row>
    <row r="401" spans="1:7" s="19" customFormat="1" ht="12.75">
      <c r="A401" s="7" t="s">
        <v>68</v>
      </c>
      <c r="B401" s="46" t="s">
        <v>279</v>
      </c>
      <c r="C401" s="46" t="s">
        <v>67</v>
      </c>
      <c r="D401" s="46" t="s">
        <v>104</v>
      </c>
      <c r="E401" s="46" t="s">
        <v>277</v>
      </c>
      <c r="F401" s="74">
        <f t="shared" si="8"/>
        <v>245</v>
      </c>
      <c r="G401" s="74">
        <f t="shared" si="8"/>
        <v>245</v>
      </c>
    </row>
    <row r="402" spans="1:7" s="19" customFormat="1" ht="12" customHeight="1">
      <c r="A402" s="8" t="s">
        <v>24</v>
      </c>
      <c r="B402" s="45" t="s">
        <v>279</v>
      </c>
      <c r="C402" s="45" t="s">
        <v>67</v>
      </c>
      <c r="D402" s="45" t="s">
        <v>104</v>
      </c>
      <c r="E402" s="45" t="s">
        <v>23</v>
      </c>
      <c r="F402" s="68">
        <v>245</v>
      </c>
      <c r="G402" s="68">
        <v>245</v>
      </c>
    </row>
    <row r="403" spans="1:7" s="19" customFormat="1" ht="11.25" customHeight="1">
      <c r="A403" s="5" t="s">
        <v>223</v>
      </c>
      <c r="B403" s="44" t="s">
        <v>279</v>
      </c>
      <c r="C403" s="44" t="s">
        <v>221</v>
      </c>
      <c r="D403" s="44"/>
      <c r="E403" s="44"/>
      <c r="F403" s="73">
        <f>F404</f>
        <v>0</v>
      </c>
      <c r="G403" s="73">
        <f>G404</f>
        <v>0</v>
      </c>
    </row>
    <row r="404" spans="1:7" s="21" customFormat="1" ht="24.75" customHeight="1">
      <c r="A404" s="7" t="s">
        <v>754</v>
      </c>
      <c r="B404" s="46" t="s">
        <v>279</v>
      </c>
      <c r="C404" s="46" t="s">
        <v>221</v>
      </c>
      <c r="D404" s="46" t="s">
        <v>484</v>
      </c>
      <c r="E404" s="46" t="s">
        <v>277</v>
      </c>
      <c r="F404" s="74">
        <f>F405</f>
        <v>0</v>
      </c>
      <c r="G404" s="74">
        <f>G405</f>
        <v>0</v>
      </c>
    </row>
    <row r="405" spans="1:7" s="19" customFormat="1" ht="24.75" customHeight="1">
      <c r="A405" s="8" t="s">
        <v>118</v>
      </c>
      <c r="B405" s="45" t="s">
        <v>279</v>
      </c>
      <c r="C405" s="45" t="s">
        <v>221</v>
      </c>
      <c r="D405" s="45" t="s">
        <v>484</v>
      </c>
      <c r="E405" s="45" t="s">
        <v>29</v>
      </c>
      <c r="F405" s="68">
        <v>0</v>
      </c>
      <c r="G405" s="68">
        <v>0</v>
      </c>
    </row>
    <row r="406" spans="1:7" ht="28.5" customHeight="1">
      <c r="A406" s="4" t="s">
        <v>167</v>
      </c>
      <c r="B406" s="86" t="s">
        <v>168</v>
      </c>
      <c r="C406" s="86" t="s">
        <v>241</v>
      </c>
      <c r="D406" s="86"/>
      <c r="E406" s="86" t="s">
        <v>241</v>
      </c>
      <c r="F406" s="72">
        <f>F407+F425+F415+F422+F419</f>
        <v>35610.99</v>
      </c>
      <c r="G406" s="72">
        <f>G407+G425+G415+G422+G419</f>
        <v>35610.99</v>
      </c>
    </row>
    <row r="407" spans="1:7" s="19" customFormat="1" ht="32.25">
      <c r="A407" s="5" t="s">
        <v>70</v>
      </c>
      <c r="B407" s="44" t="s">
        <v>168</v>
      </c>
      <c r="C407" s="44" t="s">
        <v>71</v>
      </c>
      <c r="D407" s="44"/>
      <c r="E407" s="44" t="s">
        <v>241</v>
      </c>
      <c r="F407" s="73">
        <f aca="true" t="shared" si="9" ref="F407:G410">F408</f>
        <v>14581.69</v>
      </c>
      <c r="G407" s="73">
        <f t="shared" si="9"/>
        <v>14581.69</v>
      </c>
    </row>
    <row r="408" spans="1:7" s="19" customFormat="1" ht="12.75">
      <c r="A408" s="7" t="s">
        <v>145</v>
      </c>
      <c r="B408" s="46" t="s">
        <v>168</v>
      </c>
      <c r="C408" s="46" t="s">
        <v>71</v>
      </c>
      <c r="D408" s="46" t="s">
        <v>94</v>
      </c>
      <c r="E408" s="46" t="s">
        <v>277</v>
      </c>
      <c r="F408" s="74">
        <f t="shared" si="9"/>
        <v>14581.69</v>
      </c>
      <c r="G408" s="74">
        <f t="shared" si="9"/>
        <v>14581.69</v>
      </c>
    </row>
    <row r="409" spans="1:7" s="19" customFormat="1" ht="12.75">
      <c r="A409" s="7" t="s">
        <v>93</v>
      </c>
      <c r="B409" s="46" t="s">
        <v>168</v>
      </c>
      <c r="C409" s="46" t="s">
        <v>71</v>
      </c>
      <c r="D409" s="46" t="s">
        <v>95</v>
      </c>
      <c r="E409" s="46" t="s">
        <v>277</v>
      </c>
      <c r="F409" s="74">
        <f t="shared" si="9"/>
        <v>14581.69</v>
      </c>
      <c r="G409" s="74">
        <f t="shared" si="9"/>
        <v>14581.69</v>
      </c>
    </row>
    <row r="410" spans="1:7" s="19" customFormat="1" ht="12.75" customHeight="1">
      <c r="A410" s="7" t="s">
        <v>276</v>
      </c>
      <c r="B410" s="46" t="s">
        <v>168</v>
      </c>
      <c r="C410" s="46" t="s">
        <v>71</v>
      </c>
      <c r="D410" s="46" t="s">
        <v>96</v>
      </c>
      <c r="E410" s="46" t="s">
        <v>277</v>
      </c>
      <c r="F410" s="74">
        <f t="shared" si="9"/>
        <v>14581.69</v>
      </c>
      <c r="G410" s="74">
        <f t="shared" si="9"/>
        <v>14581.69</v>
      </c>
    </row>
    <row r="411" spans="1:7" s="19" customFormat="1" ht="21.75" customHeight="1">
      <c r="A411" s="7" t="s">
        <v>99</v>
      </c>
      <c r="B411" s="46" t="s">
        <v>168</v>
      </c>
      <c r="C411" s="46" t="s">
        <v>71</v>
      </c>
      <c r="D411" s="46" t="s">
        <v>97</v>
      </c>
      <c r="E411" s="46" t="s">
        <v>277</v>
      </c>
      <c r="F411" s="74">
        <f>F413+F412+F414</f>
        <v>14581.69</v>
      </c>
      <c r="G411" s="74">
        <f>G413+G412+G414</f>
        <v>14581.69</v>
      </c>
    </row>
    <row r="412" spans="1:7" s="19" customFormat="1" ht="45">
      <c r="A412" s="8" t="s">
        <v>28</v>
      </c>
      <c r="B412" s="45" t="s">
        <v>168</v>
      </c>
      <c r="C412" s="45" t="s">
        <v>71</v>
      </c>
      <c r="D412" s="45" t="s">
        <v>97</v>
      </c>
      <c r="E412" s="45" t="s">
        <v>26</v>
      </c>
      <c r="F412" s="68">
        <v>14581.69</v>
      </c>
      <c r="G412" s="68">
        <v>14581.69</v>
      </c>
    </row>
    <row r="413" spans="1:7" s="19" customFormat="1" ht="21.75" customHeight="1">
      <c r="A413" s="8" t="s">
        <v>27</v>
      </c>
      <c r="B413" s="45" t="s">
        <v>168</v>
      </c>
      <c r="C413" s="45" t="s">
        <v>71</v>
      </c>
      <c r="D413" s="45" t="s">
        <v>97</v>
      </c>
      <c r="E413" s="45" t="s">
        <v>30</v>
      </c>
      <c r="F413" s="68">
        <v>0</v>
      </c>
      <c r="G413" s="68">
        <v>0</v>
      </c>
    </row>
    <row r="414" spans="1:7" s="19" customFormat="1" ht="14.25" customHeight="1">
      <c r="A414" s="8" t="s">
        <v>22</v>
      </c>
      <c r="B414" s="45" t="s">
        <v>168</v>
      </c>
      <c r="C414" s="45" t="s">
        <v>71</v>
      </c>
      <c r="D414" s="45" t="s">
        <v>97</v>
      </c>
      <c r="E414" s="45" t="s">
        <v>21</v>
      </c>
      <c r="F414" s="68">
        <v>0</v>
      </c>
      <c r="G414" s="68">
        <v>0</v>
      </c>
    </row>
    <row r="415" spans="1:7" s="19" customFormat="1" ht="12.75" customHeight="1">
      <c r="A415" s="5" t="s">
        <v>213</v>
      </c>
      <c r="B415" s="44" t="s">
        <v>168</v>
      </c>
      <c r="C415" s="44" t="s">
        <v>212</v>
      </c>
      <c r="D415" s="44"/>
      <c r="E415" s="44"/>
      <c r="F415" s="73">
        <f aca="true" t="shared" si="10" ref="F415:G417">F416</f>
        <v>0</v>
      </c>
      <c r="G415" s="73">
        <f t="shared" si="10"/>
        <v>0</v>
      </c>
    </row>
    <row r="416" spans="1:7" s="19" customFormat="1" ht="36" customHeight="1">
      <c r="A416" s="7" t="s">
        <v>490</v>
      </c>
      <c r="B416" s="46" t="s">
        <v>168</v>
      </c>
      <c r="C416" s="46" t="s">
        <v>212</v>
      </c>
      <c r="D416" s="46" t="s">
        <v>491</v>
      </c>
      <c r="E416" s="45"/>
      <c r="F416" s="74">
        <f t="shared" si="10"/>
        <v>0</v>
      </c>
      <c r="G416" s="74">
        <f t="shared" si="10"/>
        <v>0</v>
      </c>
    </row>
    <row r="417" spans="1:7" s="19" customFormat="1" ht="24" customHeight="1">
      <c r="A417" s="7" t="s">
        <v>488</v>
      </c>
      <c r="B417" s="46" t="s">
        <v>168</v>
      </c>
      <c r="C417" s="46" t="s">
        <v>212</v>
      </c>
      <c r="D417" s="46" t="s">
        <v>487</v>
      </c>
      <c r="E417" s="46" t="s">
        <v>277</v>
      </c>
      <c r="F417" s="74">
        <f t="shared" si="10"/>
        <v>0</v>
      </c>
      <c r="G417" s="74">
        <f t="shared" si="10"/>
        <v>0</v>
      </c>
    </row>
    <row r="418" spans="1:7" s="19" customFormat="1" ht="12" customHeight="1">
      <c r="A418" s="8" t="s">
        <v>25</v>
      </c>
      <c r="B418" s="46" t="s">
        <v>168</v>
      </c>
      <c r="C418" s="45" t="s">
        <v>212</v>
      </c>
      <c r="D418" s="45" t="s">
        <v>487</v>
      </c>
      <c r="E418" s="45" t="s">
        <v>278</v>
      </c>
      <c r="F418" s="68">
        <v>0</v>
      </c>
      <c r="G418" s="68">
        <v>0</v>
      </c>
    </row>
    <row r="419" spans="1:7" s="19" customFormat="1" ht="33.75" customHeight="1">
      <c r="A419" s="5" t="s">
        <v>625</v>
      </c>
      <c r="B419" s="44" t="s">
        <v>168</v>
      </c>
      <c r="C419" s="44" t="s">
        <v>624</v>
      </c>
      <c r="D419" s="45"/>
      <c r="E419" s="45"/>
      <c r="F419" s="73">
        <f>F420</f>
        <v>0</v>
      </c>
      <c r="G419" s="73">
        <f>G420</f>
        <v>0</v>
      </c>
    </row>
    <row r="420" spans="1:7" s="19" customFormat="1" ht="60.75" customHeight="1">
      <c r="A420" s="7" t="s">
        <v>794</v>
      </c>
      <c r="B420" s="46" t="s">
        <v>168</v>
      </c>
      <c r="C420" s="46" t="s">
        <v>624</v>
      </c>
      <c r="D420" s="46" t="s">
        <v>257</v>
      </c>
      <c r="E420" s="46" t="s">
        <v>277</v>
      </c>
      <c r="F420" s="74">
        <f>F421</f>
        <v>0</v>
      </c>
      <c r="G420" s="74">
        <f>G421</f>
        <v>0</v>
      </c>
    </row>
    <row r="421" spans="1:7" s="19" customFormat="1" ht="12" customHeight="1">
      <c r="A421" s="8" t="s">
        <v>25</v>
      </c>
      <c r="B421" s="45" t="s">
        <v>168</v>
      </c>
      <c r="C421" s="45" t="s">
        <v>624</v>
      </c>
      <c r="D421" s="45" t="s">
        <v>257</v>
      </c>
      <c r="E421" s="45" t="s">
        <v>278</v>
      </c>
      <c r="F421" s="68">
        <v>0</v>
      </c>
      <c r="G421" s="68">
        <v>0</v>
      </c>
    </row>
    <row r="422" spans="1:7" s="28" customFormat="1" ht="20.25" customHeight="1">
      <c r="A422" s="5" t="s">
        <v>140</v>
      </c>
      <c r="B422" s="44" t="s">
        <v>168</v>
      </c>
      <c r="C422" s="44" t="s">
        <v>138</v>
      </c>
      <c r="D422" s="44"/>
      <c r="E422" s="44"/>
      <c r="F422" s="73">
        <f>F423</f>
        <v>0</v>
      </c>
      <c r="G422" s="73">
        <f>G423</f>
        <v>0</v>
      </c>
    </row>
    <row r="423" spans="1:7" s="21" customFormat="1" ht="44.25" customHeight="1">
      <c r="A423" s="7" t="s">
        <v>305</v>
      </c>
      <c r="B423" s="46" t="s">
        <v>168</v>
      </c>
      <c r="C423" s="46" t="s">
        <v>138</v>
      </c>
      <c r="D423" s="46" t="s">
        <v>292</v>
      </c>
      <c r="E423" s="46" t="s">
        <v>277</v>
      </c>
      <c r="F423" s="74">
        <f>F424</f>
        <v>0</v>
      </c>
      <c r="G423" s="74">
        <f>G424</f>
        <v>0</v>
      </c>
    </row>
    <row r="424" spans="1:7" s="20" customFormat="1" ht="12.75" customHeight="1">
      <c r="A424" s="8" t="s">
        <v>25</v>
      </c>
      <c r="B424" s="45" t="s">
        <v>168</v>
      </c>
      <c r="C424" s="45" t="s">
        <v>138</v>
      </c>
      <c r="D424" s="45" t="s">
        <v>292</v>
      </c>
      <c r="E424" s="45" t="s">
        <v>278</v>
      </c>
      <c r="F424" s="68">
        <v>0</v>
      </c>
      <c r="G424" s="68">
        <v>0</v>
      </c>
    </row>
    <row r="425" spans="1:7" s="19" customFormat="1" ht="33.75" customHeight="1">
      <c r="A425" s="5" t="s">
        <v>194</v>
      </c>
      <c r="B425" s="44" t="s">
        <v>168</v>
      </c>
      <c r="C425" s="44" t="s">
        <v>189</v>
      </c>
      <c r="D425" s="44"/>
      <c r="E425" s="44"/>
      <c r="F425" s="73">
        <f>F426+F434</f>
        <v>21029.3</v>
      </c>
      <c r="G425" s="73">
        <f>G426+G434</f>
        <v>21029.3</v>
      </c>
    </row>
    <row r="426" spans="1:7" s="19" customFormat="1" ht="31.5">
      <c r="A426" s="5" t="s">
        <v>195</v>
      </c>
      <c r="B426" s="44" t="s">
        <v>168</v>
      </c>
      <c r="C426" s="44" t="s">
        <v>190</v>
      </c>
      <c r="D426" s="44"/>
      <c r="E426" s="44" t="s">
        <v>241</v>
      </c>
      <c r="F426" s="73">
        <f>F427+F430</f>
        <v>21029.3</v>
      </c>
      <c r="G426" s="73">
        <f>G427+G430</f>
        <v>21029.3</v>
      </c>
    </row>
    <row r="427" spans="1:7" s="19" customFormat="1" ht="33.75">
      <c r="A427" s="7" t="s">
        <v>293</v>
      </c>
      <c r="B427" s="46" t="s">
        <v>168</v>
      </c>
      <c r="C427" s="46" t="s">
        <v>190</v>
      </c>
      <c r="D427" s="46" t="s">
        <v>158</v>
      </c>
      <c r="E427" s="46" t="s">
        <v>277</v>
      </c>
      <c r="F427" s="74">
        <f>F428</f>
        <v>21029.3</v>
      </c>
      <c r="G427" s="74">
        <f>G428</f>
        <v>21029.3</v>
      </c>
    </row>
    <row r="428" spans="1:7" s="19" customFormat="1" ht="33.75">
      <c r="A428" s="7" t="s">
        <v>130</v>
      </c>
      <c r="B428" s="46" t="s">
        <v>168</v>
      </c>
      <c r="C428" s="46" t="s">
        <v>190</v>
      </c>
      <c r="D428" s="45" t="s">
        <v>688</v>
      </c>
      <c r="E428" s="46" t="s">
        <v>277</v>
      </c>
      <c r="F428" s="74">
        <f>F429</f>
        <v>21029.3</v>
      </c>
      <c r="G428" s="74">
        <f>G429</f>
        <v>21029.3</v>
      </c>
    </row>
    <row r="429" spans="1:7" s="19" customFormat="1" ht="12.75">
      <c r="A429" s="8" t="s">
        <v>25</v>
      </c>
      <c r="B429" s="45" t="s">
        <v>168</v>
      </c>
      <c r="C429" s="45" t="s">
        <v>190</v>
      </c>
      <c r="D429" s="45" t="s">
        <v>688</v>
      </c>
      <c r="E429" s="45" t="s">
        <v>278</v>
      </c>
      <c r="F429" s="68">
        <v>21029.3</v>
      </c>
      <c r="G429" s="68">
        <v>21029.3</v>
      </c>
    </row>
    <row r="430" spans="1:7" s="19" customFormat="1" ht="12.75">
      <c r="A430" s="7" t="s">
        <v>145</v>
      </c>
      <c r="B430" s="46" t="s">
        <v>168</v>
      </c>
      <c r="C430" s="46" t="s">
        <v>190</v>
      </c>
      <c r="D430" s="46" t="s">
        <v>94</v>
      </c>
      <c r="E430" s="46" t="s">
        <v>277</v>
      </c>
      <c r="F430" s="74">
        <f aca="true" t="shared" si="11" ref="F430:G432">F431</f>
        <v>0</v>
      </c>
      <c r="G430" s="74">
        <f t="shared" si="11"/>
        <v>0</v>
      </c>
    </row>
    <row r="431" spans="1:7" s="19" customFormat="1" ht="12.75">
      <c r="A431" s="7" t="s">
        <v>154</v>
      </c>
      <c r="B431" s="46" t="s">
        <v>168</v>
      </c>
      <c r="C431" s="46" t="s">
        <v>190</v>
      </c>
      <c r="D431" s="46" t="s">
        <v>155</v>
      </c>
      <c r="E431" s="46" t="s">
        <v>277</v>
      </c>
      <c r="F431" s="74">
        <f t="shared" si="11"/>
        <v>0</v>
      </c>
      <c r="G431" s="74">
        <f t="shared" si="11"/>
        <v>0</v>
      </c>
    </row>
    <row r="432" spans="1:7" s="19" customFormat="1" ht="12.75">
      <c r="A432" s="7" t="s">
        <v>157</v>
      </c>
      <c r="B432" s="46" t="s">
        <v>168</v>
      </c>
      <c r="C432" s="46" t="s">
        <v>190</v>
      </c>
      <c r="D432" s="46" t="s">
        <v>156</v>
      </c>
      <c r="E432" s="46" t="s">
        <v>277</v>
      </c>
      <c r="F432" s="74">
        <f t="shared" si="11"/>
        <v>0</v>
      </c>
      <c r="G432" s="74">
        <f t="shared" si="11"/>
        <v>0</v>
      </c>
    </row>
    <row r="433" spans="1:7" s="19" customFormat="1" ht="12.75">
      <c r="A433" s="8" t="s">
        <v>25</v>
      </c>
      <c r="B433" s="45" t="s">
        <v>168</v>
      </c>
      <c r="C433" s="45" t="s">
        <v>190</v>
      </c>
      <c r="D433" s="45" t="s">
        <v>156</v>
      </c>
      <c r="E433" s="45" t="s">
        <v>278</v>
      </c>
      <c r="F433" s="68">
        <v>0</v>
      </c>
      <c r="G433" s="68">
        <v>0</v>
      </c>
    </row>
    <row r="434" spans="1:7" s="28" customFormat="1" ht="21">
      <c r="A434" s="5" t="s">
        <v>521</v>
      </c>
      <c r="B434" s="44" t="s">
        <v>168</v>
      </c>
      <c r="C434" s="44" t="s">
        <v>520</v>
      </c>
      <c r="D434" s="44"/>
      <c r="E434" s="44"/>
      <c r="F434" s="73">
        <f aca="true" t="shared" si="12" ref="F434:G436">F435</f>
        <v>0</v>
      </c>
      <c r="G434" s="73">
        <f t="shared" si="12"/>
        <v>0</v>
      </c>
    </row>
    <row r="435" spans="1:7" s="19" customFormat="1" ht="12.75">
      <c r="A435" s="7" t="s">
        <v>145</v>
      </c>
      <c r="B435" s="46" t="s">
        <v>168</v>
      </c>
      <c r="C435" s="46" t="s">
        <v>520</v>
      </c>
      <c r="D435" s="46" t="s">
        <v>94</v>
      </c>
      <c r="E435" s="46" t="s">
        <v>277</v>
      </c>
      <c r="F435" s="74">
        <f t="shared" si="12"/>
        <v>0</v>
      </c>
      <c r="G435" s="74">
        <f t="shared" si="12"/>
        <v>0</v>
      </c>
    </row>
    <row r="436" spans="1:7" s="21" customFormat="1" ht="73.5" customHeight="1">
      <c r="A436" s="34" t="s">
        <v>517</v>
      </c>
      <c r="B436" s="46" t="s">
        <v>168</v>
      </c>
      <c r="C436" s="46" t="s">
        <v>520</v>
      </c>
      <c r="D436" s="46" t="s">
        <v>518</v>
      </c>
      <c r="E436" s="46" t="s">
        <v>277</v>
      </c>
      <c r="F436" s="74">
        <f t="shared" si="12"/>
        <v>0</v>
      </c>
      <c r="G436" s="74">
        <f t="shared" si="12"/>
        <v>0</v>
      </c>
    </row>
    <row r="437" spans="1:7" s="19" customFormat="1" ht="12.75">
      <c r="A437" s="8" t="s">
        <v>25</v>
      </c>
      <c r="B437" s="45" t="s">
        <v>168</v>
      </c>
      <c r="C437" s="45" t="s">
        <v>520</v>
      </c>
      <c r="D437" s="45" t="s">
        <v>518</v>
      </c>
      <c r="E437" s="45" t="s">
        <v>278</v>
      </c>
      <c r="F437" s="68">
        <v>0</v>
      </c>
      <c r="G437" s="68">
        <v>0</v>
      </c>
    </row>
    <row r="438" spans="1:7" ht="28.5" customHeight="1">
      <c r="A438" s="4" t="s">
        <v>384</v>
      </c>
      <c r="B438" s="81" t="s">
        <v>306</v>
      </c>
      <c r="C438" s="82" t="s">
        <v>241</v>
      </c>
      <c r="D438" s="82"/>
      <c r="E438" s="82" t="s">
        <v>241</v>
      </c>
      <c r="F438" s="76">
        <f aca="true" t="shared" si="13" ref="F438:G442">F439</f>
        <v>1177.306</v>
      </c>
      <c r="G438" s="76">
        <f t="shared" si="13"/>
        <v>1177.306</v>
      </c>
    </row>
    <row r="439" spans="1:7" ht="34.5" customHeight="1">
      <c r="A439" s="5" t="s">
        <v>70</v>
      </c>
      <c r="B439" s="83" t="s">
        <v>306</v>
      </c>
      <c r="C439" s="44" t="s">
        <v>71</v>
      </c>
      <c r="D439" s="44"/>
      <c r="E439" s="44" t="s">
        <v>241</v>
      </c>
      <c r="F439" s="73">
        <f t="shared" si="13"/>
        <v>1177.306</v>
      </c>
      <c r="G439" s="73">
        <f t="shared" si="13"/>
        <v>1177.306</v>
      </c>
    </row>
    <row r="440" spans="1:7" ht="12" customHeight="1">
      <c r="A440" s="7" t="s">
        <v>145</v>
      </c>
      <c r="B440" s="84" t="s">
        <v>306</v>
      </c>
      <c r="C440" s="46" t="s">
        <v>71</v>
      </c>
      <c r="D440" s="46" t="s">
        <v>94</v>
      </c>
      <c r="E440" s="44"/>
      <c r="F440" s="74">
        <f t="shared" si="13"/>
        <v>1177.306</v>
      </c>
      <c r="G440" s="74">
        <f t="shared" si="13"/>
        <v>1177.306</v>
      </c>
    </row>
    <row r="441" spans="1:7" ht="12.75" customHeight="1">
      <c r="A441" s="7" t="s">
        <v>93</v>
      </c>
      <c r="B441" s="84" t="s">
        <v>306</v>
      </c>
      <c r="C441" s="46" t="s">
        <v>71</v>
      </c>
      <c r="D441" s="46" t="s">
        <v>95</v>
      </c>
      <c r="E441" s="44"/>
      <c r="F441" s="74">
        <f t="shared" si="13"/>
        <v>1177.306</v>
      </c>
      <c r="G441" s="74">
        <f t="shared" si="13"/>
        <v>1177.306</v>
      </c>
    </row>
    <row r="442" spans="1:7" ht="12" customHeight="1">
      <c r="A442" s="9" t="s">
        <v>276</v>
      </c>
      <c r="B442" s="84" t="s">
        <v>306</v>
      </c>
      <c r="C442" s="46" t="s">
        <v>71</v>
      </c>
      <c r="D442" s="46" t="s">
        <v>96</v>
      </c>
      <c r="E442" s="46" t="s">
        <v>277</v>
      </c>
      <c r="F442" s="74">
        <f t="shared" si="13"/>
        <v>1177.306</v>
      </c>
      <c r="G442" s="74">
        <f t="shared" si="13"/>
        <v>1177.306</v>
      </c>
    </row>
    <row r="443" spans="1:7" ht="21.75" customHeight="1">
      <c r="A443" s="9" t="s">
        <v>99</v>
      </c>
      <c r="B443" s="84" t="s">
        <v>306</v>
      </c>
      <c r="C443" s="46" t="s">
        <v>71</v>
      </c>
      <c r="D443" s="46" t="s">
        <v>97</v>
      </c>
      <c r="E443" s="46" t="s">
        <v>277</v>
      </c>
      <c r="F443" s="74">
        <f>F444+F445</f>
        <v>1177.306</v>
      </c>
      <c r="G443" s="74">
        <f>G444+G445</f>
        <v>1177.306</v>
      </c>
    </row>
    <row r="444" spans="1:7" ht="45" customHeight="1">
      <c r="A444" s="10" t="s">
        <v>28</v>
      </c>
      <c r="B444" s="85" t="s">
        <v>306</v>
      </c>
      <c r="C444" s="45" t="s">
        <v>71</v>
      </c>
      <c r="D444" s="46" t="s">
        <v>97</v>
      </c>
      <c r="E444" s="45" t="s">
        <v>26</v>
      </c>
      <c r="F444" s="68">
        <v>1177.306</v>
      </c>
      <c r="G444" s="68">
        <v>1177.306</v>
      </c>
    </row>
    <row r="445" spans="1:7" ht="21.75" customHeight="1">
      <c r="A445" s="10" t="s">
        <v>27</v>
      </c>
      <c r="B445" s="85" t="s">
        <v>306</v>
      </c>
      <c r="C445" s="45" t="s">
        <v>71</v>
      </c>
      <c r="D445" s="46" t="s">
        <v>97</v>
      </c>
      <c r="E445" s="45" t="s">
        <v>30</v>
      </c>
      <c r="F445" s="68">
        <v>0</v>
      </c>
      <c r="G445" s="68">
        <v>0</v>
      </c>
    </row>
    <row r="446" spans="1:7" ht="41.25" customHeight="1">
      <c r="A446" s="4" t="s">
        <v>388</v>
      </c>
      <c r="B446" s="81" t="s">
        <v>161</v>
      </c>
      <c r="C446" s="82" t="s">
        <v>241</v>
      </c>
      <c r="D446" s="82"/>
      <c r="E446" s="82" t="s">
        <v>241</v>
      </c>
      <c r="F446" s="72">
        <f>F447+F451+F480+F492</f>
        <v>277301.90699999995</v>
      </c>
      <c r="G446" s="72">
        <f>G447+G451+G480+G492</f>
        <v>286700.507</v>
      </c>
    </row>
    <row r="447" spans="1:7" ht="10.5" customHeight="1">
      <c r="A447" s="11" t="s">
        <v>163</v>
      </c>
      <c r="B447" s="83" t="s">
        <v>161</v>
      </c>
      <c r="C447" s="44" t="s">
        <v>164</v>
      </c>
      <c r="D447" s="44"/>
      <c r="E447" s="44" t="s">
        <v>241</v>
      </c>
      <c r="F447" s="73">
        <f aca="true" t="shared" si="14" ref="F447:G449">F448</f>
        <v>49337</v>
      </c>
      <c r="G447" s="73">
        <f t="shared" si="14"/>
        <v>51178.4</v>
      </c>
    </row>
    <row r="448" spans="1:7" s="19" customFormat="1" ht="34.5" customHeight="1">
      <c r="A448" s="7" t="s">
        <v>755</v>
      </c>
      <c r="B448" s="46" t="s">
        <v>161</v>
      </c>
      <c r="C448" s="46" t="s">
        <v>164</v>
      </c>
      <c r="D448" s="46" t="s">
        <v>20</v>
      </c>
      <c r="E448" s="46" t="s">
        <v>277</v>
      </c>
      <c r="F448" s="74">
        <f t="shared" si="14"/>
        <v>49337</v>
      </c>
      <c r="G448" s="74">
        <f t="shared" si="14"/>
        <v>51178.4</v>
      </c>
    </row>
    <row r="449" spans="1:7" s="19" customFormat="1" ht="23.25" customHeight="1">
      <c r="A449" s="7" t="s">
        <v>135</v>
      </c>
      <c r="B449" s="46" t="s">
        <v>161</v>
      </c>
      <c r="C449" s="46" t="s">
        <v>164</v>
      </c>
      <c r="D449" s="46" t="s">
        <v>405</v>
      </c>
      <c r="E449" s="46" t="s">
        <v>277</v>
      </c>
      <c r="F449" s="74">
        <f t="shared" si="14"/>
        <v>49337</v>
      </c>
      <c r="G449" s="74">
        <f t="shared" si="14"/>
        <v>51178.4</v>
      </c>
    </row>
    <row r="450" spans="1:7" s="19" customFormat="1" ht="23.25" customHeight="1">
      <c r="A450" s="8" t="s">
        <v>118</v>
      </c>
      <c r="B450" s="45" t="s">
        <v>161</v>
      </c>
      <c r="C450" s="45" t="s">
        <v>164</v>
      </c>
      <c r="D450" s="45" t="s">
        <v>405</v>
      </c>
      <c r="E450" s="45" t="s">
        <v>29</v>
      </c>
      <c r="F450" s="68">
        <v>49337</v>
      </c>
      <c r="G450" s="68">
        <v>51178.4</v>
      </c>
    </row>
    <row r="451" spans="1:7" s="19" customFormat="1" ht="12" customHeight="1">
      <c r="A451" s="5" t="s">
        <v>66</v>
      </c>
      <c r="B451" s="44" t="s">
        <v>161</v>
      </c>
      <c r="C451" s="44" t="s">
        <v>67</v>
      </c>
      <c r="D451" s="44"/>
      <c r="E451" s="44" t="s">
        <v>241</v>
      </c>
      <c r="F451" s="73">
        <f>F452+F477</f>
        <v>124406.59999999999</v>
      </c>
      <c r="G451" s="73">
        <f>G452+G477</f>
        <v>129003.3</v>
      </c>
    </row>
    <row r="452" spans="1:7" s="21" customFormat="1" ht="33.75">
      <c r="A452" s="7" t="s">
        <v>756</v>
      </c>
      <c r="B452" s="46" t="s">
        <v>161</v>
      </c>
      <c r="C452" s="46" t="s">
        <v>67</v>
      </c>
      <c r="D452" s="46" t="s">
        <v>20</v>
      </c>
      <c r="E452" s="46" t="s">
        <v>277</v>
      </c>
      <c r="F452" s="74">
        <f>F453+F455+F457+F459+F461+F463+F465+F467+F469+F471+F473+F475</f>
        <v>124406.59999999999</v>
      </c>
      <c r="G452" s="74">
        <f>G453+G455+G457+G459+G461+G463+G465+G467+G469+G471+G473+G475</f>
        <v>129003.3</v>
      </c>
    </row>
    <row r="453" spans="1:7" s="21" customFormat="1" ht="38.25" customHeight="1">
      <c r="A453" s="7" t="s">
        <v>34</v>
      </c>
      <c r="B453" s="46" t="s">
        <v>161</v>
      </c>
      <c r="C453" s="46" t="s">
        <v>67</v>
      </c>
      <c r="D453" s="46" t="s">
        <v>407</v>
      </c>
      <c r="E453" s="46" t="s">
        <v>277</v>
      </c>
      <c r="F453" s="74">
        <f>F454</f>
        <v>12917.2</v>
      </c>
      <c r="G453" s="74">
        <f>G454</f>
        <v>13433.9</v>
      </c>
    </row>
    <row r="454" spans="1:7" s="21" customFormat="1" ht="12.75">
      <c r="A454" s="8" t="s">
        <v>24</v>
      </c>
      <c r="B454" s="45" t="s">
        <v>161</v>
      </c>
      <c r="C454" s="45" t="s">
        <v>67</v>
      </c>
      <c r="D454" s="45" t="s">
        <v>407</v>
      </c>
      <c r="E454" s="45" t="s">
        <v>23</v>
      </c>
      <c r="F454" s="68">
        <v>12917.2</v>
      </c>
      <c r="G454" s="68">
        <v>13433.9</v>
      </c>
    </row>
    <row r="455" spans="1:7" s="21" customFormat="1" ht="45.75" customHeight="1">
      <c r="A455" s="7" t="s">
        <v>47</v>
      </c>
      <c r="B455" s="46" t="s">
        <v>161</v>
      </c>
      <c r="C455" s="46" t="s">
        <v>67</v>
      </c>
      <c r="D455" s="46" t="s">
        <v>408</v>
      </c>
      <c r="E455" s="46" t="s">
        <v>277</v>
      </c>
      <c r="F455" s="74">
        <f>F456</f>
        <v>736.3</v>
      </c>
      <c r="G455" s="74">
        <f>G456</f>
        <v>763.2</v>
      </c>
    </row>
    <row r="456" spans="1:7" s="21" customFormat="1" ht="12.75">
      <c r="A456" s="8" t="s">
        <v>24</v>
      </c>
      <c r="B456" s="45" t="s">
        <v>161</v>
      </c>
      <c r="C456" s="45" t="s">
        <v>67</v>
      </c>
      <c r="D456" s="45" t="s">
        <v>408</v>
      </c>
      <c r="E456" s="45" t="s">
        <v>23</v>
      </c>
      <c r="F456" s="68">
        <v>736.3</v>
      </c>
      <c r="G456" s="68">
        <v>763.2</v>
      </c>
    </row>
    <row r="457" spans="1:7" s="21" customFormat="1" ht="33.75">
      <c r="A457" s="7" t="s">
        <v>129</v>
      </c>
      <c r="B457" s="46" t="s">
        <v>161</v>
      </c>
      <c r="C457" s="46" t="s">
        <v>67</v>
      </c>
      <c r="D457" s="46" t="s">
        <v>409</v>
      </c>
      <c r="E457" s="46" t="s">
        <v>277</v>
      </c>
      <c r="F457" s="74">
        <f>F458</f>
        <v>8077.9</v>
      </c>
      <c r="G457" s="74">
        <f>G458</f>
        <v>8401</v>
      </c>
    </row>
    <row r="458" spans="1:7" s="21" customFormat="1" ht="12.75">
      <c r="A458" s="8" t="s">
        <v>24</v>
      </c>
      <c r="B458" s="45" t="s">
        <v>161</v>
      </c>
      <c r="C458" s="45" t="s">
        <v>67</v>
      </c>
      <c r="D458" s="45" t="s">
        <v>409</v>
      </c>
      <c r="E458" s="45" t="s">
        <v>23</v>
      </c>
      <c r="F458" s="68">
        <v>8077.9</v>
      </c>
      <c r="G458" s="68">
        <v>8401</v>
      </c>
    </row>
    <row r="459" spans="1:7" s="21" customFormat="1" ht="57.75" customHeight="1">
      <c r="A459" s="7" t="s">
        <v>410</v>
      </c>
      <c r="B459" s="46" t="s">
        <v>161</v>
      </c>
      <c r="C459" s="46" t="s">
        <v>67</v>
      </c>
      <c r="D459" s="46" t="s">
        <v>411</v>
      </c>
      <c r="E459" s="46" t="s">
        <v>277</v>
      </c>
      <c r="F459" s="74">
        <f>F460</f>
        <v>53.4</v>
      </c>
      <c r="G459" s="74">
        <f>G460</f>
        <v>56.2</v>
      </c>
    </row>
    <row r="460" spans="1:7" s="21" customFormat="1" ht="12.75">
      <c r="A460" s="8" t="s">
        <v>24</v>
      </c>
      <c r="B460" s="45" t="s">
        <v>161</v>
      </c>
      <c r="C460" s="45" t="s">
        <v>67</v>
      </c>
      <c r="D460" s="45" t="s">
        <v>411</v>
      </c>
      <c r="E460" s="45" t="s">
        <v>23</v>
      </c>
      <c r="F460" s="68">
        <v>53.4</v>
      </c>
      <c r="G460" s="68">
        <v>56.2</v>
      </c>
    </row>
    <row r="461" spans="1:7" s="21" customFormat="1" ht="45">
      <c r="A461" s="7" t="s">
        <v>413</v>
      </c>
      <c r="B461" s="46" t="s">
        <v>161</v>
      </c>
      <c r="C461" s="46" t="s">
        <v>67</v>
      </c>
      <c r="D461" s="46" t="s">
        <v>414</v>
      </c>
      <c r="E461" s="46" t="s">
        <v>277</v>
      </c>
      <c r="F461" s="74">
        <f>F462</f>
        <v>3.5</v>
      </c>
      <c r="G461" s="74">
        <f>G462</f>
        <v>3.5</v>
      </c>
    </row>
    <row r="462" spans="1:7" s="21" customFormat="1" ht="12.75">
      <c r="A462" s="8" t="s">
        <v>24</v>
      </c>
      <c r="B462" s="45" t="s">
        <v>161</v>
      </c>
      <c r="C462" s="45" t="s">
        <v>67</v>
      </c>
      <c r="D462" s="45" t="s">
        <v>414</v>
      </c>
      <c r="E462" s="45" t="s">
        <v>23</v>
      </c>
      <c r="F462" s="68">
        <v>3.5</v>
      </c>
      <c r="G462" s="68">
        <v>3.5</v>
      </c>
    </row>
    <row r="463" spans="1:7" s="21" customFormat="1" ht="56.25">
      <c r="A463" s="26" t="s">
        <v>389</v>
      </c>
      <c r="B463" s="46" t="s">
        <v>161</v>
      </c>
      <c r="C463" s="46" t="s">
        <v>67</v>
      </c>
      <c r="D463" s="46" t="s">
        <v>416</v>
      </c>
      <c r="E463" s="46" t="s">
        <v>277</v>
      </c>
      <c r="F463" s="74">
        <f>F464</f>
        <v>641</v>
      </c>
      <c r="G463" s="74">
        <f>G464</f>
        <v>689.7</v>
      </c>
    </row>
    <row r="464" spans="1:7" s="21" customFormat="1" ht="12.75">
      <c r="A464" s="8" t="s">
        <v>24</v>
      </c>
      <c r="B464" s="45" t="s">
        <v>161</v>
      </c>
      <c r="C464" s="45" t="s">
        <v>67</v>
      </c>
      <c r="D464" s="45" t="s">
        <v>416</v>
      </c>
      <c r="E464" s="45" t="s">
        <v>23</v>
      </c>
      <c r="F464" s="68">
        <v>641</v>
      </c>
      <c r="G464" s="68">
        <v>689.7</v>
      </c>
    </row>
    <row r="465" spans="1:7" s="21" customFormat="1" ht="22.5">
      <c r="A465" s="7" t="s">
        <v>136</v>
      </c>
      <c r="B465" s="46" t="s">
        <v>161</v>
      </c>
      <c r="C465" s="46" t="s">
        <v>67</v>
      </c>
      <c r="D465" s="46" t="s">
        <v>417</v>
      </c>
      <c r="E465" s="46" t="s">
        <v>277</v>
      </c>
      <c r="F465" s="74">
        <f>F466</f>
        <v>19826.6</v>
      </c>
      <c r="G465" s="74">
        <f>G466</f>
        <v>21084</v>
      </c>
    </row>
    <row r="466" spans="1:7" s="21" customFormat="1" ht="12.75">
      <c r="A466" s="8" t="s">
        <v>24</v>
      </c>
      <c r="B466" s="45" t="s">
        <v>161</v>
      </c>
      <c r="C466" s="45" t="s">
        <v>67</v>
      </c>
      <c r="D466" s="45" t="s">
        <v>417</v>
      </c>
      <c r="E466" s="45" t="s">
        <v>23</v>
      </c>
      <c r="F466" s="68">
        <v>19826.6</v>
      </c>
      <c r="G466" s="68">
        <v>21084</v>
      </c>
    </row>
    <row r="467" spans="1:7" s="122" customFormat="1" ht="48" customHeight="1">
      <c r="A467" s="7" t="s">
        <v>35</v>
      </c>
      <c r="B467" s="46" t="s">
        <v>161</v>
      </c>
      <c r="C467" s="46" t="s">
        <v>67</v>
      </c>
      <c r="D467" s="46" t="s">
        <v>418</v>
      </c>
      <c r="E467" s="46" t="s">
        <v>277</v>
      </c>
      <c r="F467" s="74">
        <f>F468</f>
        <v>841.2</v>
      </c>
      <c r="G467" s="74">
        <f>G468</f>
        <v>874.9</v>
      </c>
    </row>
    <row r="468" spans="1:7" s="122" customFormat="1" ht="12.75">
      <c r="A468" s="8" t="s">
        <v>24</v>
      </c>
      <c r="B468" s="45" t="s">
        <v>161</v>
      </c>
      <c r="C468" s="45" t="s">
        <v>67</v>
      </c>
      <c r="D468" s="45" t="s">
        <v>418</v>
      </c>
      <c r="E468" s="45" t="s">
        <v>23</v>
      </c>
      <c r="F468" s="68">
        <v>841.2</v>
      </c>
      <c r="G468" s="68">
        <v>874.9</v>
      </c>
    </row>
    <row r="469" spans="1:7" s="122" customFormat="1" ht="33.75">
      <c r="A469" s="7" t="s">
        <v>146</v>
      </c>
      <c r="B469" s="46" t="s">
        <v>161</v>
      </c>
      <c r="C469" s="46" t="s">
        <v>67</v>
      </c>
      <c r="D469" s="46" t="s">
        <v>419</v>
      </c>
      <c r="E469" s="46" t="s">
        <v>277</v>
      </c>
      <c r="F469" s="74">
        <f>F470</f>
        <v>21963.1</v>
      </c>
      <c r="G469" s="74">
        <f>G470</f>
        <v>21392.8</v>
      </c>
    </row>
    <row r="470" spans="1:7" s="122" customFormat="1" ht="12.75">
      <c r="A470" s="8" t="s">
        <v>24</v>
      </c>
      <c r="B470" s="45" t="s">
        <v>161</v>
      </c>
      <c r="C470" s="45" t="s">
        <v>67</v>
      </c>
      <c r="D470" s="45" t="s">
        <v>419</v>
      </c>
      <c r="E470" s="45" t="s">
        <v>23</v>
      </c>
      <c r="F470" s="68">
        <v>21963.1</v>
      </c>
      <c r="G470" s="68">
        <v>21392.8</v>
      </c>
    </row>
    <row r="471" spans="1:7" s="21" customFormat="1" ht="33.75">
      <c r="A471" s="7" t="s">
        <v>220</v>
      </c>
      <c r="B471" s="46" t="s">
        <v>161</v>
      </c>
      <c r="C471" s="46" t="s">
        <v>67</v>
      </c>
      <c r="D471" s="46" t="s">
        <v>420</v>
      </c>
      <c r="E471" s="46" t="s">
        <v>277</v>
      </c>
      <c r="F471" s="74">
        <f>F472</f>
        <v>55633.8</v>
      </c>
      <c r="G471" s="74">
        <f>G472</f>
        <v>58464.9</v>
      </c>
    </row>
    <row r="472" spans="1:7" s="21" customFormat="1" ht="12.75">
      <c r="A472" s="8" t="s">
        <v>24</v>
      </c>
      <c r="B472" s="45" t="s">
        <v>161</v>
      </c>
      <c r="C472" s="45" t="s">
        <v>67</v>
      </c>
      <c r="D472" s="45" t="s">
        <v>420</v>
      </c>
      <c r="E472" s="45" t="s">
        <v>23</v>
      </c>
      <c r="F472" s="68">
        <v>55633.8</v>
      </c>
      <c r="G472" s="68">
        <v>58464.9</v>
      </c>
    </row>
    <row r="473" spans="1:7" s="21" customFormat="1" ht="56.25">
      <c r="A473" s="7" t="s">
        <v>90</v>
      </c>
      <c r="B473" s="46" t="s">
        <v>161</v>
      </c>
      <c r="C473" s="46" t="s">
        <v>67</v>
      </c>
      <c r="D473" s="46" t="s">
        <v>421</v>
      </c>
      <c r="E473" s="46" t="s">
        <v>277</v>
      </c>
      <c r="F473" s="74">
        <f>F474</f>
        <v>521.9</v>
      </c>
      <c r="G473" s="74">
        <f>G474</f>
        <v>521.9</v>
      </c>
    </row>
    <row r="474" spans="1:7" s="21" customFormat="1" ht="12.75">
      <c r="A474" s="8" t="s">
        <v>24</v>
      </c>
      <c r="B474" s="45" t="s">
        <v>161</v>
      </c>
      <c r="C474" s="45" t="s">
        <v>67</v>
      </c>
      <c r="D474" s="45" t="s">
        <v>421</v>
      </c>
      <c r="E474" s="45" t="s">
        <v>23</v>
      </c>
      <c r="F474" s="68">
        <v>521.9</v>
      </c>
      <c r="G474" s="68">
        <v>521.9</v>
      </c>
    </row>
    <row r="475" spans="1:7" s="21" customFormat="1" ht="72" customHeight="1">
      <c r="A475" s="15" t="s">
        <v>423</v>
      </c>
      <c r="B475" s="46" t="s">
        <v>161</v>
      </c>
      <c r="C475" s="46" t="s">
        <v>67</v>
      </c>
      <c r="D475" s="46" t="s">
        <v>422</v>
      </c>
      <c r="E475" s="46" t="s">
        <v>277</v>
      </c>
      <c r="F475" s="74">
        <f>F476</f>
        <v>3190.7</v>
      </c>
      <c r="G475" s="74">
        <f>G476</f>
        <v>3317.3</v>
      </c>
    </row>
    <row r="476" spans="1:7" s="21" customFormat="1" ht="12.75">
      <c r="A476" s="8" t="s">
        <v>24</v>
      </c>
      <c r="B476" s="45" t="s">
        <v>161</v>
      </c>
      <c r="C476" s="45" t="s">
        <v>67</v>
      </c>
      <c r="D476" s="45" t="s">
        <v>422</v>
      </c>
      <c r="E476" s="45" t="s">
        <v>23</v>
      </c>
      <c r="F476" s="68">
        <v>3190.7</v>
      </c>
      <c r="G476" s="68">
        <v>3317.3</v>
      </c>
    </row>
    <row r="477" spans="1:7" s="19" customFormat="1" ht="12.75">
      <c r="A477" s="7" t="s">
        <v>145</v>
      </c>
      <c r="B477" s="46" t="s">
        <v>161</v>
      </c>
      <c r="C477" s="46" t="s">
        <v>67</v>
      </c>
      <c r="D477" s="46" t="s">
        <v>94</v>
      </c>
      <c r="E477" s="46"/>
      <c r="F477" s="74">
        <f>F478</f>
        <v>0</v>
      </c>
      <c r="G477" s="74">
        <f>G478</f>
        <v>0</v>
      </c>
    </row>
    <row r="478" spans="1:7" s="21" customFormat="1" ht="22.5">
      <c r="A478" s="7" t="s">
        <v>162</v>
      </c>
      <c r="B478" s="46" t="s">
        <v>161</v>
      </c>
      <c r="C478" s="46" t="s">
        <v>67</v>
      </c>
      <c r="D478" s="46" t="s">
        <v>108</v>
      </c>
      <c r="E478" s="46" t="s">
        <v>277</v>
      </c>
      <c r="F478" s="74">
        <f>F479</f>
        <v>0</v>
      </c>
      <c r="G478" s="74">
        <f>G479</f>
        <v>0</v>
      </c>
    </row>
    <row r="479" spans="1:7" s="19" customFormat="1" ht="12.75">
      <c r="A479" s="8" t="s">
        <v>24</v>
      </c>
      <c r="B479" s="45" t="s">
        <v>161</v>
      </c>
      <c r="C479" s="45" t="s">
        <v>67</v>
      </c>
      <c r="D479" s="45" t="s">
        <v>108</v>
      </c>
      <c r="E479" s="45" t="s">
        <v>23</v>
      </c>
      <c r="F479" s="68">
        <v>0</v>
      </c>
      <c r="G479" s="68">
        <v>0</v>
      </c>
    </row>
    <row r="480" spans="1:7" s="19" customFormat="1" ht="11.25" customHeight="1">
      <c r="A480" s="5" t="s">
        <v>133</v>
      </c>
      <c r="B480" s="44" t="s">
        <v>161</v>
      </c>
      <c r="C480" s="44" t="s">
        <v>134</v>
      </c>
      <c r="D480" s="44"/>
      <c r="E480" s="44" t="s">
        <v>241</v>
      </c>
      <c r="F480" s="73">
        <f>F481</f>
        <v>88085.09999999999</v>
      </c>
      <c r="G480" s="73">
        <f>G481</f>
        <v>91034.4</v>
      </c>
    </row>
    <row r="481" spans="1:7" s="19" customFormat="1" ht="22.5">
      <c r="A481" s="7" t="s">
        <v>469</v>
      </c>
      <c r="B481" s="46" t="s">
        <v>161</v>
      </c>
      <c r="C481" s="46" t="s">
        <v>134</v>
      </c>
      <c r="D481" s="46" t="s">
        <v>20</v>
      </c>
      <c r="E481" s="46" t="s">
        <v>277</v>
      </c>
      <c r="F481" s="74">
        <f>F482+F484+F486+F488+F490</f>
        <v>88085.09999999999</v>
      </c>
      <c r="G481" s="74">
        <f>G482+G484+G486+G488+G490</f>
        <v>91034.4</v>
      </c>
    </row>
    <row r="482" spans="1:7" s="19" customFormat="1" ht="45">
      <c r="A482" s="7" t="s">
        <v>128</v>
      </c>
      <c r="B482" s="46" t="s">
        <v>161</v>
      </c>
      <c r="C482" s="46" t="s">
        <v>134</v>
      </c>
      <c r="D482" s="46" t="s">
        <v>426</v>
      </c>
      <c r="E482" s="46" t="s">
        <v>277</v>
      </c>
      <c r="F482" s="74">
        <f>F483</f>
        <v>24196.1</v>
      </c>
      <c r="G482" s="74">
        <f>G483</f>
        <v>24248.5</v>
      </c>
    </row>
    <row r="483" spans="1:7" s="19" customFormat="1" ht="22.5">
      <c r="A483" s="8" t="s">
        <v>118</v>
      </c>
      <c r="B483" s="45" t="s">
        <v>161</v>
      </c>
      <c r="C483" s="45" t="s">
        <v>134</v>
      </c>
      <c r="D483" s="45" t="s">
        <v>426</v>
      </c>
      <c r="E483" s="45" t="s">
        <v>29</v>
      </c>
      <c r="F483" s="68">
        <v>24196.1</v>
      </c>
      <c r="G483" s="68">
        <v>24248.5</v>
      </c>
    </row>
    <row r="484" spans="1:7" s="19" customFormat="1" ht="81.75" customHeight="1">
      <c r="A484" s="22" t="s">
        <v>50</v>
      </c>
      <c r="B484" s="46" t="s">
        <v>161</v>
      </c>
      <c r="C484" s="46" t="s">
        <v>134</v>
      </c>
      <c r="D484" s="46" t="s">
        <v>427</v>
      </c>
      <c r="E484" s="46" t="s">
        <v>277</v>
      </c>
      <c r="F484" s="74">
        <f>F485</f>
        <v>42783.8</v>
      </c>
      <c r="G484" s="74">
        <f>G485</f>
        <v>44525.3</v>
      </c>
    </row>
    <row r="485" spans="1:7" s="19" customFormat="1" ht="12.75">
      <c r="A485" s="8" t="s">
        <v>24</v>
      </c>
      <c r="B485" s="45" t="s">
        <v>161</v>
      </c>
      <c r="C485" s="45" t="s">
        <v>134</v>
      </c>
      <c r="D485" s="45" t="s">
        <v>427</v>
      </c>
      <c r="E485" s="45" t="s">
        <v>23</v>
      </c>
      <c r="F485" s="68">
        <v>42783.8</v>
      </c>
      <c r="G485" s="68">
        <v>44525.3</v>
      </c>
    </row>
    <row r="486" spans="1:7" s="19" customFormat="1" ht="56.25">
      <c r="A486" s="22" t="s">
        <v>113</v>
      </c>
      <c r="B486" s="46" t="s">
        <v>161</v>
      </c>
      <c r="C486" s="46" t="s">
        <v>134</v>
      </c>
      <c r="D486" s="46" t="s">
        <v>428</v>
      </c>
      <c r="E486" s="46" t="s">
        <v>277</v>
      </c>
      <c r="F486" s="74">
        <f>F487</f>
        <v>8890.8</v>
      </c>
      <c r="G486" s="74">
        <f>G487</f>
        <v>9246.4</v>
      </c>
    </row>
    <row r="487" spans="1:7" s="19" customFormat="1" ht="12.75">
      <c r="A487" s="8" t="s">
        <v>24</v>
      </c>
      <c r="B487" s="45" t="s">
        <v>161</v>
      </c>
      <c r="C487" s="45" t="s">
        <v>134</v>
      </c>
      <c r="D487" s="45" t="s">
        <v>428</v>
      </c>
      <c r="E487" s="45" t="s">
        <v>23</v>
      </c>
      <c r="F487" s="68">
        <v>8890.8</v>
      </c>
      <c r="G487" s="68">
        <v>9246.4</v>
      </c>
    </row>
    <row r="488" spans="1:7" s="19" customFormat="1" ht="22.5">
      <c r="A488" s="7" t="s">
        <v>111</v>
      </c>
      <c r="B488" s="46" t="s">
        <v>161</v>
      </c>
      <c r="C488" s="46" t="s">
        <v>134</v>
      </c>
      <c r="D488" s="46" t="s">
        <v>429</v>
      </c>
      <c r="E488" s="46" t="s">
        <v>277</v>
      </c>
      <c r="F488" s="74">
        <f>F489</f>
        <v>11031</v>
      </c>
      <c r="G488" s="74">
        <f>G489</f>
        <v>11783.5</v>
      </c>
    </row>
    <row r="489" spans="1:7" s="19" customFormat="1" ht="12.75">
      <c r="A489" s="8" t="s">
        <v>24</v>
      </c>
      <c r="B489" s="45" t="s">
        <v>161</v>
      </c>
      <c r="C489" s="45" t="s">
        <v>134</v>
      </c>
      <c r="D489" s="45" t="s">
        <v>429</v>
      </c>
      <c r="E489" s="45" t="s">
        <v>23</v>
      </c>
      <c r="F489" s="68">
        <v>11031</v>
      </c>
      <c r="G489" s="68">
        <v>11783.5</v>
      </c>
    </row>
    <row r="490" spans="1:7" s="19" customFormat="1" ht="45">
      <c r="A490" s="7" t="s">
        <v>112</v>
      </c>
      <c r="B490" s="46" t="s">
        <v>161</v>
      </c>
      <c r="C490" s="46" t="s">
        <v>134</v>
      </c>
      <c r="D490" s="46" t="s">
        <v>430</v>
      </c>
      <c r="E490" s="46" t="s">
        <v>277</v>
      </c>
      <c r="F490" s="74">
        <f>F491</f>
        <v>1183.4</v>
      </c>
      <c r="G490" s="74">
        <f>G491</f>
        <v>1230.7</v>
      </c>
    </row>
    <row r="491" spans="1:7" s="19" customFormat="1" ht="12.75">
      <c r="A491" s="8" t="s">
        <v>24</v>
      </c>
      <c r="B491" s="45" t="s">
        <v>161</v>
      </c>
      <c r="C491" s="45" t="s">
        <v>134</v>
      </c>
      <c r="D491" s="45" t="s">
        <v>430</v>
      </c>
      <c r="E491" s="45" t="s">
        <v>23</v>
      </c>
      <c r="F491" s="68">
        <v>1183.4</v>
      </c>
      <c r="G491" s="68">
        <v>1230.7</v>
      </c>
    </row>
    <row r="492" spans="1:7" s="19" customFormat="1" ht="21.75" customHeight="1">
      <c r="A492" s="5" t="s">
        <v>165</v>
      </c>
      <c r="B492" s="44" t="s">
        <v>161</v>
      </c>
      <c r="C492" s="44" t="s">
        <v>166</v>
      </c>
      <c r="D492" s="44"/>
      <c r="E492" s="44" t="s">
        <v>241</v>
      </c>
      <c r="F492" s="73">
        <f>F493+F511+F517</f>
        <v>15473.206999999999</v>
      </c>
      <c r="G492" s="73">
        <f>G493+G511+G517</f>
        <v>15484.406999999997</v>
      </c>
    </row>
    <row r="493" spans="1:7" s="21" customFormat="1" ht="33.75">
      <c r="A493" s="7" t="s">
        <v>756</v>
      </c>
      <c r="B493" s="46" t="s">
        <v>161</v>
      </c>
      <c r="C493" s="46" t="s">
        <v>166</v>
      </c>
      <c r="D493" s="46" t="s">
        <v>20</v>
      </c>
      <c r="E493" s="46" t="s">
        <v>277</v>
      </c>
      <c r="F493" s="74">
        <f>F494+F503+F501+F497+F499+F509+F507</f>
        <v>14364.999999999998</v>
      </c>
      <c r="G493" s="74">
        <f>G494+G503+G501+G497+G499+G509+G507</f>
        <v>14376.199999999997</v>
      </c>
    </row>
    <row r="494" spans="1:7" s="21" customFormat="1" ht="22.5">
      <c r="A494" s="7" t="s">
        <v>0</v>
      </c>
      <c r="B494" s="46" t="s">
        <v>161</v>
      </c>
      <c r="C494" s="46" t="s">
        <v>166</v>
      </c>
      <c r="D494" s="46" t="s">
        <v>431</v>
      </c>
      <c r="E494" s="46" t="s">
        <v>277</v>
      </c>
      <c r="F494" s="74">
        <f>F495+F496</f>
        <v>2106.7</v>
      </c>
      <c r="G494" s="74">
        <f>G495+G496</f>
        <v>2106.7</v>
      </c>
    </row>
    <row r="495" spans="1:7" s="21" customFormat="1" ht="45">
      <c r="A495" s="8" t="s">
        <v>28</v>
      </c>
      <c r="B495" s="45" t="s">
        <v>161</v>
      </c>
      <c r="C495" s="45" t="s">
        <v>166</v>
      </c>
      <c r="D495" s="45" t="s">
        <v>431</v>
      </c>
      <c r="E495" s="45" t="s">
        <v>26</v>
      </c>
      <c r="F495" s="68">
        <v>2106.7</v>
      </c>
      <c r="G495" s="68">
        <v>2106.7</v>
      </c>
    </row>
    <row r="496" spans="1:7" s="21" customFormat="1" ht="22.5">
      <c r="A496" s="8" t="s">
        <v>522</v>
      </c>
      <c r="B496" s="45" t="s">
        <v>161</v>
      </c>
      <c r="C496" s="45" t="s">
        <v>166</v>
      </c>
      <c r="D496" s="45" t="s">
        <v>431</v>
      </c>
      <c r="E496" s="45" t="s">
        <v>30</v>
      </c>
      <c r="F496" s="68">
        <v>0</v>
      </c>
      <c r="G496" s="68">
        <v>0</v>
      </c>
    </row>
    <row r="497" spans="1:7" s="21" customFormat="1" ht="133.5" customHeight="1">
      <c r="A497" s="10" t="s">
        <v>689</v>
      </c>
      <c r="B497" s="45" t="s">
        <v>161</v>
      </c>
      <c r="C497" s="45" t="s">
        <v>166</v>
      </c>
      <c r="D497" s="45" t="s">
        <v>690</v>
      </c>
      <c r="E497" s="45" t="s">
        <v>277</v>
      </c>
      <c r="F497" s="68">
        <f>F498</f>
        <v>280.1</v>
      </c>
      <c r="G497" s="68">
        <f>G498</f>
        <v>291.3</v>
      </c>
    </row>
    <row r="498" spans="1:7" s="21" customFormat="1" ht="27" customHeight="1">
      <c r="A498" s="8" t="s">
        <v>522</v>
      </c>
      <c r="B498" s="45" t="s">
        <v>161</v>
      </c>
      <c r="C498" s="45" t="s">
        <v>166</v>
      </c>
      <c r="D498" s="45" t="s">
        <v>690</v>
      </c>
      <c r="E498" s="45" t="s">
        <v>30</v>
      </c>
      <c r="F498" s="68">
        <v>280.1</v>
      </c>
      <c r="G498" s="68">
        <v>291.3</v>
      </c>
    </row>
    <row r="499" spans="1:7" s="21" customFormat="1" ht="66.75" customHeight="1">
      <c r="A499" s="8" t="s">
        <v>692</v>
      </c>
      <c r="B499" s="45" t="s">
        <v>161</v>
      </c>
      <c r="C499" s="45" t="s">
        <v>166</v>
      </c>
      <c r="D499" s="45" t="s">
        <v>597</v>
      </c>
      <c r="E499" s="45" t="s">
        <v>277</v>
      </c>
      <c r="F499" s="68">
        <f>F500</f>
        <v>21.4</v>
      </c>
      <c r="G499" s="68">
        <f>G500</f>
        <v>21.4</v>
      </c>
    </row>
    <row r="500" spans="1:7" s="21" customFormat="1" ht="22.5">
      <c r="A500" s="8" t="s">
        <v>522</v>
      </c>
      <c r="B500" s="45" t="s">
        <v>161</v>
      </c>
      <c r="C500" s="45" t="s">
        <v>166</v>
      </c>
      <c r="D500" s="45" t="s">
        <v>597</v>
      </c>
      <c r="E500" s="45" t="s">
        <v>30</v>
      </c>
      <c r="F500" s="68">
        <v>21.4</v>
      </c>
      <c r="G500" s="68">
        <v>21.4</v>
      </c>
    </row>
    <row r="501" spans="1:7" s="21" customFormat="1" ht="70.5" customHeight="1">
      <c r="A501" s="150" t="s">
        <v>693</v>
      </c>
      <c r="B501" s="45" t="s">
        <v>161</v>
      </c>
      <c r="C501" s="45" t="s">
        <v>166</v>
      </c>
      <c r="D501" s="45" t="s">
        <v>626</v>
      </c>
      <c r="E501" s="45" t="s">
        <v>277</v>
      </c>
      <c r="F501" s="68">
        <f>F502</f>
        <v>141.8</v>
      </c>
      <c r="G501" s="68">
        <f>G502</f>
        <v>141.8</v>
      </c>
    </row>
    <row r="502" spans="1:7" s="21" customFormat="1" ht="22.5">
      <c r="A502" s="8" t="s">
        <v>522</v>
      </c>
      <c r="B502" s="45" t="s">
        <v>161</v>
      </c>
      <c r="C502" s="45" t="s">
        <v>166</v>
      </c>
      <c r="D502" s="45" t="s">
        <v>626</v>
      </c>
      <c r="E502" s="45" t="s">
        <v>30</v>
      </c>
      <c r="F502" s="68">
        <v>141.8</v>
      </c>
      <c r="G502" s="68">
        <v>141.8</v>
      </c>
    </row>
    <row r="503" spans="1:7" s="21" customFormat="1" ht="22.5">
      <c r="A503" s="7" t="s">
        <v>91</v>
      </c>
      <c r="B503" s="46" t="s">
        <v>161</v>
      </c>
      <c r="C503" s="46" t="s">
        <v>166</v>
      </c>
      <c r="D503" s="46" t="s">
        <v>432</v>
      </c>
      <c r="E503" s="46" t="s">
        <v>277</v>
      </c>
      <c r="F503" s="74">
        <f>F504+F505+F506</f>
        <v>10504.4</v>
      </c>
      <c r="G503" s="74">
        <f>G504+G505+G506</f>
        <v>10504.4</v>
      </c>
    </row>
    <row r="504" spans="1:7" s="21" customFormat="1" ht="45">
      <c r="A504" s="8" t="s">
        <v>28</v>
      </c>
      <c r="B504" s="45" t="s">
        <v>161</v>
      </c>
      <c r="C504" s="45" t="s">
        <v>166</v>
      </c>
      <c r="D504" s="45" t="s">
        <v>432</v>
      </c>
      <c r="E504" s="45" t="s">
        <v>26</v>
      </c>
      <c r="F504" s="149">
        <v>10504.4</v>
      </c>
      <c r="G504" s="149">
        <v>10504.4</v>
      </c>
    </row>
    <row r="505" spans="1:7" s="21" customFormat="1" ht="22.5">
      <c r="A505" s="8" t="s">
        <v>522</v>
      </c>
      <c r="B505" s="45" t="s">
        <v>161</v>
      </c>
      <c r="C505" s="45" t="s">
        <v>166</v>
      </c>
      <c r="D505" s="45" t="s">
        <v>432</v>
      </c>
      <c r="E505" s="45" t="s">
        <v>30</v>
      </c>
      <c r="F505" s="68">
        <v>0</v>
      </c>
      <c r="G505" s="68">
        <v>0</v>
      </c>
    </row>
    <row r="506" spans="1:7" s="21" customFormat="1" ht="12.75">
      <c r="A506" s="10" t="s">
        <v>22</v>
      </c>
      <c r="B506" s="45" t="s">
        <v>161</v>
      </c>
      <c r="C506" s="45" t="s">
        <v>166</v>
      </c>
      <c r="D506" s="45" t="s">
        <v>432</v>
      </c>
      <c r="E506" s="45" t="s">
        <v>21</v>
      </c>
      <c r="F506" s="68">
        <v>0</v>
      </c>
      <c r="G506" s="68">
        <v>0</v>
      </c>
    </row>
    <row r="507" spans="1:7" s="21" customFormat="1" ht="72.75" customHeight="1">
      <c r="A507" s="150" t="s">
        <v>819</v>
      </c>
      <c r="B507" s="45" t="s">
        <v>161</v>
      </c>
      <c r="C507" s="45" t="s">
        <v>166</v>
      </c>
      <c r="D507" s="45" t="s">
        <v>821</v>
      </c>
      <c r="E507" s="45" t="s">
        <v>277</v>
      </c>
      <c r="F507" s="68">
        <f>F508</f>
        <v>1200</v>
      </c>
      <c r="G507" s="68">
        <f>G508</f>
        <v>1200</v>
      </c>
    </row>
    <row r="508" spans="1:7" s="21" customFormat="1" ht="12.75">
      <c r="A508" s="8" t="s">
        <v>24</v>
      </c>
      <c r="B508" s="45" t="s">
        <v>161</v>
      </c>
      <c r="C508" s="45" t="s">
        <v>166</v>
      </c>
      <c r="D508" s="45" t="s">
        <v>821</v>
      </c>
      <c r="E508" s="45" t="s">
        <v>23</v>
      </c>
      <c r="F508" s="68">
        <v>1200</v>
      </c>
      <c r="G508" s="68">
        <v>1200</v>
      </c>
    </row>
    <row r="509" spans="1:7" s="21" customFormat="1" ht="37.5" customHeight="1">
      <c r="A509" s="150" t="s">
        <v>823</v>
      </c>
      <c r="B509" s="45" t="s">
        <v>161</v>
      </c>
      <c r="C509" s="45" t="s">
        <v>166</v>
      </c>
      <c r="D509" s="45" t="s">
        <v>822</v>
      </c>
      <c r="E509" s="45" t="s">
        <v>277</v>
      </c>
      <c r="F509" s="68">
        <f>F510</f>
        <v>110.6</v>
      </c>
      <c r="G509" s="68">
        <f>G510</f>
        <v>110.6</v>
      </c>
    </row>
    <row r="510" spans="1:7" s="21" customFormat="1" ht="22.5">
      <c r="A510" s="8" t="s">
        <v>118</v>
      </c>
      <c r="B510" s="45" t="s">
        <v>161</v>
      </c>
      <c r="C510" s="45" t="s">
        <v>166</v>
      </c>
      <c r="D510" s="45" t="s">
        <v>822</v>
      </c>
      <c r="E510" s="45" t="s">
        <v>29</v>
      </c>
      <c r="F510" s="68">
        <v>110.6</v>
      </c>
      <c r="G510" s="68">
        <v>110.6</v>
      </c>
    </row>
    <row r="511" spans="1:7" s="19" customFormat="1" ht="12.75" customHeight="1">
      <c r="A511" s="7" t="s">
        <v>117</v>
      </c>
      <c r="B511" s="46" t="s">
        <v>161</v>
      </c>
      <c r="C511" s="46" t="s">
        <v>166</v>
      </c>
      <c r="D511" s="46" t="s">
        <v>243</v>
      </c>
      <c r="E511" s="46" t="s">
        <v>277</v>
      </c>
      <c r="F511" s="74">
        <f>F513</f>
        <v>0</v>
      </c>
      <c r="G511" s="74">
        <f>G513</f>
        <v>0</v>
      </c>
    </row>
    <row r="512" spans="1:7" s="19" customFormat="1" ht="22.5">
      <c r="A512" s="7" t="s">
        <v>40</v>
      </c>
      <c r="B512" s="46" t="s">
        <v>161</v>
      </c>
      <c r="C512" s="46" t="s">
        <v>166</v>
      </c>
      <c r="D512" s="46" t="s">
        <v>258</v>
      </c>
      <c r="E512" s="46" t="s">
        <v>277</v>
      </c>
      <c r="F512" s="74">
        <f>F513</f>
        <v>0</v>
      </c>
      <c r="G512" s="74">
        <f>G513</f>
        <v>0</v>
      </c>
    </row>
    <row r="513" spans="1:7" s="19" customFormat="1" ht="22.5">
      <c r="A513" s="7" t="s">
        <v>757</v>
      </c>
      <c r="B513" s="46" t="s">
        <v>161</v>
      </c>
      <c r="C513" s="46" t="s">
        <v>166</v>
      </c>
      <c r="D513" s="46" t="s">
        <v>297</v>
      </c>
      <c r="E513" s="46" t="s">
        <v>277</v>
      </c>
      <c r="F513" s="74">
        <f>F515+F514+F516</f>
        <v>0</v>
      </c>
      <c r="G513" s="74">
        <f>G515+G514+G516</f>
        <v>0</v>
      </c>
    </row>
    <row r="514" spans="1:7" s="19" customFormat="1" ht="22.5">
      <c r="A514" s="8" t="s">
        <v>522</v>
      </c>
      <c r="B514" s="45" t="s">
        <v>161</v>
      </c>
      <c r="C514" s="45" t="s">
        <v>166</v>
      </c>
      <c r="D514" s="45" t="s">
        <v>297</v>
      </c>
      <c r="E514" s="45" t="s">
        <v>30</v>
      </c>
      <c r="F514" s="68">
        <v>0</v>
      </c>
      <c r="G514" s="68">
        <v>0</v>
      </c>
    </row>
    <row r="515" spans="1:7" s="20" customFormat="1" ht="12.75">
      <c r="A515" s="8" t="s">
        <v>24</v>
      </c>
      <c r="B515" s="45" t="s">
        <v>161</v>
      </c>
      <c r="C515" s="45" t="s">
        <v>166</v>
      </c>
      <c r="D515" s="45" t="s">
        <v>297</v>
      </c>
      <c r="E515" s="45" t="s">
        <v>23</v>
      </c>
      <c r="F515" s="68">
        <v>0</v>
      </c>
      <c r="G515" s="68">
        <v>0</v>
      </c>
    </row>
    <row r="516" spans="1:7" s="20" customFormat="1" ht="22.5">
      <c r="A516" s="8" t="s">
        <v>118</v>
      </c>
      <c r="B516" s="45" t="s">
        <v>161</v>
      </c>
      <c r="C516" s="45" t="s">
        <v>166</v>
      </c>
      <c r="D516" s="45" t="s">
        <v>297</v>
      </c>
      <c r="E516" s="45" t="s">
        <v>29</v>
      </c>
      <c r="F516" s="68">
        <v>0</v>
      </c>
      <c r="G516" s="68">
        <v>0</v>
      </c>
    </row>
    <row r="517" spans="1:7" s="21" customFormat="1" ht="12.75">
      <c r="A517" s="7" t="s">
        <v>145</v>
      </c>
      <c r="B517" s="46" t="s">
        <v>161</v>
      </c>
      <c r="C517" s="46" t="s">
        <v>166</v>
      </c>
      <c r="D517" s="46" t="s">
        <v>94</v>
      </c>
      <c r="E517" s="46" t="s">
        <v>277</v>
      </c>
      <c r="F517" s="74">
        <f aca="true" t="shared" si="15" ref="F517:G520">F518</f>
        <v>1108.207</v>
      </c>
      <c r="G517" s="74">
        <f t="shared" si="15"/>
        <v>1108.207</v>
      </c>
    </row>
    <row r="518" spans="1:7" s="21" customFormat="1" ht="12.75">
      <c r="A518" s="7" t="s">
        <v>93</v>
      </c>
      <c r="B518" s="46" t="s">
        <v>161</v>
      </c>
      <c r="C518" s="46" t="s">
        <v>166</v>
      </c>
      <c r="D518" s="46" t="s">
        <v>95</v>
      </c>
      <c r="E518" s="46" t="s">
        <v>277</v>
      </c>
      <c r="F518" s="74">
        <f t="shared" si="15"/>
        <v>1108.207</v>
      </c>
      <c r="G518" s="74">
        <f t="shared" si="15"/>
        <v>1108.207</v>
      </c>
    </row>
    <row r="519" spans="1:7" s="21" customFormat="1" ht="12.75">
      <c r="A519" s="7" t="s">
        <v>276</v>
      </c>
      <c r="B519" s="46" t="s">
        <v>161</v>
      </c>
      <c r="C519" s="46" t="s">
        <v>166</v>
      </c>
      <c r="D519" s="46" t="s">
        <v>96</v>
      </c>
      <c r="E519" s="46" t="s">
        <v>277</v>
      </c>
      <c r="F519" s="74">
        <f t="shared" si="15"/>
        <v>1108.207</v>
      </c>
      <c r="G519" s="74">
        <f t="shared" si="15"/>
        <v>1108.207</v>
      </c>
    </row>
    <row r="520" spans="1:7" s="21" customFormat="1" ht="22.5">
      <c r="A520" s="7" t="s">
        <v>99</v>
      </c>
      <c r="B520" s="46" t="s">
        <v>161</v>
      </c>
      <c r="C520" s="46" t="s">
        <v>166</v>
      </c>
      <c r="D520" s="46" t="s">
        <v>97</v>
      </c>
      <c r="E520" s="46" t="s">
        <v>277</v>
      </c>
      <c r="F520" s="74">
        <f t="shared" si="15"/>
        <v>1108.207</v>
      </c>
      <c r="G520" s="74">
        <f t="shared" si="15"/>
        <v>1108.207</v>
      </c>
    </row>
    <row r="521" spans="1:7" s="19" customFormat="1" ht="45">
      <c r="A521" s="8" t="s">
        <v>28</v>
      </c>
      <c r="B521" s="45" t="s">
        <v>161</v>
      </c>
      <c r="C521" s="45" t="s">
        <v>166</v>
      </c>
      <c r="D521" s="45" t="s">
        <v>97</v>
      </c>
      <c r="E521" s="45" t="s">
        <v>26</v>
      </c>
      <c r="F521" s="80">
        <v>1108.207</v>
      </c>
      <c r="G521" s="80">
        <v>1108.207</v>
      </c>
    </row>
    <row r="522" spans="1:7" ht="30" customHeight="1">
      <c r="A522" s="4" t="s">
        <v>385</v>
      </c>
      <c r="B522" s="81" t="s">
        <v>69</v>
      </c>
      <c r="C522" s="82" t="s">
        <v>241</v>
      </c>
      <c r="D522" s="82"/>
      <c r="E522" s="82" t="s">
        <v>241</v>
      </c>
      <c r="F522" s="76">
        <f aca="true" t="shared" si="16" ref="F522:G524">F523</f>
        <v>2536.584</v>
      </c>
      <c r="G522" s="76">
        <f t="shared" si="16"/>
        <v>2536.584</v>
      </c>
    </row>
    <row r="523" spans="1:7" ht="31.5" customHeight="1">
      <c r="A523" s="5" t="s">
        <v>70</v>
      </c>
      <c r="B523" s="83" t="s">
        <v>69</v>
      </c>
      <c r="C523" s="44" t="s">
        <v>71</v>
      </c>
      <c r="D523" s="44"/>
      <c r="E523" s="44" t="s">
        <v>241</v>
      </c>
      <c r="F523" s="73">
        <f t="shared" si="16"/>
        <v>2536.584</v>
      </c>
      <c r="G523" s="73">
        <f t="shared" si="16"/>
        <v>2536.584</v>
      </c>
    </row>
    <row r="524" spans="1:7" ht="12.75">
      <c r="A524" s="7" t="s">
        <v>145</v>
      </c>
      <c r="B524" s="84" t="s">
        <v>69</v>
      </c>
      <c r="C524" s="46" t="s">
        <v>71</v>
      </c>
      <c r="D524" s="46" t="s">
        <v>94</v>
      </c>
      <c r="E524" s="44"/>
      <c r="F524" s="74">
        <f t="shared" si="16"/>
        <v>2536.584</v>
      </c>
      <c r="G524" s="74">
        <f t="shared" si="16"/>
        <v>2536.584</v>
      </c>
    </row>
    <row r="525" spans="1:7" ht="12.75">
      <c r="A525" s="7" t="s">
        <v>93</v>
      </c>
      <c r="B525" s="84" t="s">
        <v>69</v>
      </c>
      <c r="C525" s="46" t="s">
        <v>71</v>
      </c>
      <c r="D525" s="46" t="s">
        <v>95</v>
      </c>
      <c r="E525" s="44"/>
      <c r="F525" s="74">
        <f>F526+F530</f>
        <v>2536.584</v>
      </c>
      <c r="G525" s="74">
        <f>G526+G530</f>
        <v>2536.584</v>
      </c>
    </row>
    <row r="526" spans="1:7" ht="13.5" customHeight="1">
      <c r="A526" s="9" t="s">
        <v>276</v>
      </c>
      <c r="B526" s="84" t="s">
        <v>69</v>
      </c>
      <c r="C526" s="46" t="s">
        <v>71</v>
      </c>
      <c r="D526" s="46" t="s">
        <v>96</v>
      </c>
      <c r="E526" s="46" t="s">
        <v>277</v>
      </c>
      <c r="F526" s="74">
        <f>F527</f>
        <v>1052.784</v>
      </c>
      <c r="G526" s="74">
        <f>G527</f>
        <v>1052.784</v>
      </c>
    </row>
    <row r="527" spans="1:7" ht="21.75" customHeight="1">
      <c r="A527" s="9" t="s">
        <v>110</v>
      </c>
      <c r="B527" s="84" t="s">
        <v>69</v>
      </c>
      <c r="C527" s="46" t="s">
        <v>71</v>
      </c>
      <c r="D527" s="46" t="s">
        <v>109</v>
      </c>
      <c r="E527" s="46" t="s">
        <v>277</v>
      </c>
      <c r="F527" s="74">
        <f>F529+F528</f>
        <v>1052.784</v>
      </c>
      <c r="G527" s="74">
        <f>G529+G528</f>
        <v>1052.784</v>
      </c>
    </row>
    <row r="528" spans="1:8" ht="45">
      <c r="A528" s="10" t="s">
        <v>28</v>
      </c>
      <c r="B528" s="85" t="s">
        <v>69</v>
      </c>
      <c r="C528" s="45" t="s">
        <v>71</v>
      </c>
      <c r="D528" s="45" t="s">
        <v>109</v>
      </c>
      <c r="E528" s="45" t="s">
        <v>26</v>
      </c>
      <c r="F528" s="68">
        <v>1052.784</v>
      </c>
      <c r="G528" s="68">
        <v>1052.784</v>
      </c>
      <c r="H528" s="130"/>
    </row>
    <row r="529" spans="1:7" ht="21.75" customHeight="1">
      <c r="A529" s="10" t="s">
        <v>27</v>
      </c>
      <c r="B529" s="85" t="s">
        <v>69</v>
      </c>
      <c r="C529" s="45" t="s">
        <v>71</v>
      </c>
      <c r="D529" s="45" t="s">
        <v>109</v>
      </c>
      <c r="E529" s="45" t="s">
        <v>30</v>
      </c>
      <c r="F529" s="68">
        <v>0</v>
      </c>
      <c r="G529" s="68">
        <v>0</v>
      </c>
    </row>
    <row r="530" spans="1:7" ht="21.75" customHeight="1">
      <c r="A530" s="7" t="s">
        <v>72</v>
      </c>
      <c r="B530" s="84" t="s">
        <v>69</v>
      </c>
      <c r="C530" s="46" t="s">
        <v>71</v>
      </c>
      <c r="D530" s="46" t="s">
        <v>60</v>
      </c>
      <c r="E530" s="46" t="s">
        <v>277</v>
      </c>
      <c r="F530" s="74">
        <f>F531</f>
        <v>1483.8</v>
      </c>
      <c r="G530" s="74">
        <f>G531</f>
        <v>1483.8</v>
      </c>
    </row>
    <row r="531" spans="1:7" ht="45">
      <c r="A531" s="10" t="s">
        <v>28</v>
      </c>
      <c r="B531" s="45" t="s">
        <v>69</v>
      </c>
      <c r="C531" s="45" t="s">
        <v>71</v>
      </c>
      <c r="D531" s="45" t="s">
        <v>60</v>
      </c>
      <c r="E531" s="45" t="s">
        <v>26</v>
      </c>
      <c r="F531" s="68">
        <v>1483.8</v>
      </c>
      <c r="G531" s="68">
        <v>1483.8</v>
      </c>
    </row>
    <row r="532" spans="1:7" ht="27" customHeight="1">
      <c r="A532" s="4" t="s">
        <v>387</v>
      </c>
      <c r="B532" s="81" t="s">
        <v>242</v>
      </c>
      <c r="C532" s="82" t="s">
        <v>241</v>
      </c>
      <c r="D532" s="82"/>
      <c r="E532" s="82" t="s">
        <v>241</v>
      </c>
      <c r="F532" s="72">
        <f>F533+F543</f>
        <v>4991.789</v>
      </c>
      <c r="G532" s="72">
        <f>G533+G543</f>
        <v>4991.789</v>
      </c>
    </row>
    <row r="533" spans="1:7" ht="45" customHeight="1">
      <c r="A533" s="5" t="s">
        <v>274</v>
      </c>
      <c r="B533" s="83" t="s">
        <v>242</v>
      </c>
      <c r="C533" s="44" t="s">
        <v>275</v>
      </c>
      <c r="D533" s="44"/>
      <c r="E533" s="44" t="s">
        <v>241</v>
      </c>
      <c r="F533" s="73">
        <f>F534</f>
        <v>4971.789</v>
      </c>
      <c r="G533" s="73">
        <f>G534</f>
        <v>4971.789</v>
      </c>
    </row>
    <row r="534" spans="1:7" ht="12.75">
      <c r="A534" s="7" t="s">
        <v>145</v>
      </c>
      <c r="B534" s="84" t="s">
        <v>242</v>
      </c>
      <c r="C534" s="46" t="s">
        <v>275</v>
      </c>
      <c r="D534" s="46" t="s">
        <v>94</v>
      </c>
      <c r="E534" s="46"/>
      <c r="F534" s="74">
        <f>F535</f>
        <v>4971.789</v>
      </c>
      <c r="G534" s="74">
        <f>G535</f>
        <v>4971.789</v>
      </c>
    </row>
    <row r="535" spans="1:7" ht="12.75">
      <c r="A535" s="7" t="s">
        <v>93</v>
      </c>
      <c r="B535" s="84" t="s">
        <v>242</v>
      </c>
      <c r="C535" s="46" t="s">
        <v>275</v>
      </c>
      <c r="D535" s="46" t="s">
        <v>95</v>
      </c>
      <c r="E535" s="46"/>
      <c r="F535" s="74">
        <f>F536+F541</f>
        <v>4971.789</v>
      </c>
      <c r="G535" s="74">
        <f>G536+G541</f>
        <v>4971.789</v>
      </c>
    </row>
    <row r="536" spans="1:7" ht="12" customHeight="1">
      <c r="A536" s="9" t="s">
        <v>276</v>
      </c>
      <c r="B536" s="84" t="s">
        <v>242</v>
      </c>
      <c r="C536" s="46" t="s">
        <v>275</v>
      </c>
      <c r="D536" s="46" t="s">
        <v>96</v>
      </c>
      <c r="E536" s="46" t="s">
        <v>277</v>
      </c>
      <c r="F536" s="74">
        <f>F537</f>
        <v>3364.71</v>
      </c>
      <c r="G536" s="74">
        <f>G537</f>
        <v>3364.71</v>
      </c>
    </row>
    <row r="537" spans="1:7" ht="24.75" customHeight="1">
      <c r="A537" s="9" t="s">
        <v>99</v>
      </c>
      <c r="B537" s="84" t="s">
        <v>242</v>
      </c>
      <c r="C537" s="46" t="s">
        <v>275</v>
      </c>
      <c r="D537" s="46" t="s">
        <v>97</v>
      </c>
      <c r="E537" s="46" t="s">
        <v>277</v>
      </c>
      <c r="F537" s="74">
        <f>F539+F538+F540</f>
        <v>3364.71</v>
      </c>
      <c r="G537" s="74">
        <f>G539+G538+G540</f>
        <v>3364.71</v>
      </c>
    </row>
    <row r="538" spans="1:8" ht="49.5" customHeight="1">
      <c r="A538" s="10" t="s">
        <v>28</v>
      </c>
      <c r="B538" s="85" t="s">
        <v>242</v>
      </c>
      <c r="C538" s="45" t="s">
        <v>275</v>
      </c>
      <c r="D538" s="45" t="s">
        <v>97</v>
      </c>
      <c r="E538" s="45" t="s">
        <v>26</v>
      </c>
      <c r="F538" s="68">
        <v>3364.71</v>
      </c>
      <c r="G538" s="68">
        <v>3364.71</v>
      </c>
      <c r="H538" s="130"/>
    </row>
    <row r="539" spans="1:7" ht="21.75" customHeight="1">
      <c r="A539" s="10" t="s">
        <v>27</v>
      </c>
      <c r="B539" s="85" t="s">
        <v>242</v>
      </c>
      <c r="C539" s="45" t="s">
        <v>275</v>
      </c>
      <c r="D539" s="45" t="s">
        <v>97</v>
      </c>
      <c r="E539" s="45" t="s">
        <v>30</v>
      </c>
      <c r="F539" s="68">
        <v>0</v>
      </c>
      <c r="G539" s="68">
        <v>0</v>
      </c>
    </row>
    <row r="540" spans="1:7" ht="12" customHeight="1">
      <c r="A540" s="10" t="s">
        <v>22</v>
      </c>
      <c r="B540" s="85" t="s">
        <v>242</v>
      </c>
      <c r="C540" s="45" t="s">
        <v>275</v>
      </c>
      <c r="D540" s="45" t="s">
        <v>97</v>
      </c>
      <c r="E540" s="45" t="s">
        <v>21</v>
      </c>
      <c r="F540" s="68">
        <v>0</v>
      </c>
      <c r="G540" s="68">
        <v>0</v>
      </c>
    </row>
    <row r="541" spans="1:7" ht="21.75" customHeight="1">
      <c r="A541" s="9" t="s">
        <v>32</v>
      </c>
      <c r="B541" s="84" t="s">
        <v>242</v>
      </c>
      <c r="C541" s="46" t="s">
        <v>275</v>
      </c>
      <c r="D541" s="46" t="s">
        <v>101</v>
      </c>
      <c r="E541" s="46" t="s">
        <v>277</v>
      </c>
      <c r="F541" s="74">
        <f>F542</f>
        <v>1607.079</v>
      </c>
      <c r="G541" s="74">
        <f>G542</f>
        <v>1607.079</v>
      </c>
    </row>
    <row r="542" spans="1:7" ht="48" customHeight="1">
      <c r="A542" s="10" t="s">
        <v>28</v>
      </c>
      <c r="B542" s="85" t="s">
        <v>242</v>
      </c>
      <c r="C542" s="45" t="s">
        <v>275</v>
      </c>
      <c r="D542" s="45" t="s">
        <v>101</v>
      </c>
      <c r="E542" s="45" t="s">
        <v>26</v>
      </c>
      <c r="F542" s="68">
        <v>1607.079</v>
      </c>
      <c r="G542" s="68">
        <v>1607.079</v>
      </c>
    </row>
    <row r="543" spans="1:7" ht="12.75">
      <c r="A543" s="11" t="s">
        <v>121</v>
      </c>
      <c r="B543" s="83" t="s">
        <v>242</v>
      </c>
      <c r="C543" s="44" t="s">
        <v>67</v>
      </c>
      <c r="D543" s="44"/>
      <c r="E543" s="44"/>
      <c r="F543" s="73">
        <f>F546</f>
        <v>20</v>
      </c>
      <c r="G543" s="73">
        <f>G546</f>
        <v>20</v>
      </c>
    </row>
    <row r="544" spans="1:7" ht="12.75">
      <c r="A544" s="7" t="s">
        <v>145</v>
      </c>
      <c r="B544" s="84" t="s">
        <v>242</v>
      </c>
      <c r="C544" s="46" t="s">
        <v>275</v>
      </c>
      <c r="D544" s="46" t="s">
        <v>94</v>
      </c>
      <c r="E544" s="44"/>
      <c r="F544" s="74">
        <f aca="true" t="shared" si="17" ref="F544:G546">F545</f>
        <v>20</v>
      </c>
      <c r="G544" s="74">
        <f t="shared" si="17"/>
        <v>20</v>
      </c>
    </row>
    <row r="545" spans="1:7" ht="22.5">
      <c r="A545" s="7" t="s">
        <v>102</v>
      </c>
      <c r="B545" s="84" t="s">
        <v>242</v>
      </c>
      <c r="C545" s="46" t="s">
        <v>275</v>
      </c>
      <c r="D545" s="46" t="s">
        <v>103</v>
      </c>
      <c r="E545" s="44"/>
      <c r="F545" s="74">
        <f t="shared" si="17"/>
        <v>20</v>
      </c>
      <c r="G545" s="74">
        <f t="shared" si="17"/>
        <v>20</v>
      </c>
    </row>
    <row r="546" spans="1:7" ht="13.5" customHeight="1">
      <c r="A546" s="9" t="s">
        <v>68</v>
      </c>
      <c r="B546" s="84" t="s">
        <v>242</v>
      </c>
      <c r="C546" s="46" t="s">
        <v>67</v>
      </c>
      <c r="D546" s="46" t="s">
        <v>104</v>
      </c>
      <c r="E546" s="46" t="s">
        <v>277</v>
      </c>
      <c r="F546" s="74">
        <f t="shared" si="17"/>
        <v>20</v>
      </c>
      <c r="G546" s="74">
        <f t="shared" si="17"/>
        <v>20</v>
      </c>
    </row>
    <row r="547" spans="1:7" ht="12.75" customHeight="1">
      <c r="A547" s="10" t="s">
        <v>24</v>
      </c>
      <c r="B547" s="85" t="s">
        <v>242</v>
      </c>
      <c r="C547" s="45" t="s">
        <v>67</v>
      </c>
      <c r="D547" s="45" t="s">
        <v>104</v>
      </c>
      <c r="E547" s="45" t="s">
        <v>23</v>
      </c>
      <c r="F547" s="68">
        <v>20</v>
      </c>
      <c r="G547" s="68">
        <v>20</v>
      </c>
    </row>
    <row r="548" spans="1:8" ht="39.75" customHeight="1">
      <c r="A548" s="4" t="s">
        <v>209</v>
      </c>
      <c r="B548" s="86" t="s">
        <v>119</v>
      </c>
      <c r="C548" s="86" t="s">
        <v>241</v>
      </c>
      <c r="D548" s="86"/>
      <c r="E548" s="86" t="s">
        <v>241</v>
      </c>
      <c r="F548" s="77">
        <f>F549+F588+F574+F567+F564</f>
        <v>47153.967000000004</v>
      </c>
      <c r="G548" s="77">
        <f>G549+G588+G574+G567+G564</f>
        <v>47195.263000000006</v>
      </c>
      <c r="H548" s="143"/>
    </row>
    <row r="549" spans="1:8" s="19" customFormat="1" ht="13.5" customHeight="1">
      <c r="A549" s="5" t="s">
        <v>120</v>
      </c>
      <c r="B549" s="44" t="s">
        <v>119</v>
      </c>
      <c r="C549" s="44" t="s">
        <v>191</v>
      </c>
      <c r="D549" s="44"/>
      <c r="E549" s="44" t="s">
        <v>241</v>
      </c>
      <c r="F549" s="73">
        <f>F550+F554</f>
        <v>12783.367</v>
      </c>
      <c r="G549" s="73">
        <f>G550+G554</f>
        <v>12783.369</v>
      </c>
      <c r="H549" s="142"/>
    </row>
    <row r="550" spans="1:8" s="19" customFormat="1" ht="22.5">
      <c r="A550" s="7" t="s">
        <v>12</v>
      </c>
      <c r="B550" s="46" t="s">
        <v>119</v>
      </c>
      <c r="C550" s="46" t="s">
        <v>191</v>
      </c>
      <c r="D550" s="46" t="s">
        <v>243</v>
      </c>
      <c r="E550" s="46" t="s">
        <v>277</v>
      </c>
      <c r="F550" s="74">
        <f aca="true" t="shared" si="18" ref="F550:G552">F551</f>
        <v>0</v>
      </c>
      <c r="G550" s="74">
        <f t="shared" si="18"/>
        <v>0</v>
      </c>
      <c r="H550" s="142"/>
    </row>
    <row r="551" spans="1:8" s="19" customFormat="1" ht="22.5">
      <c r="A551" s="7" t="s">
        <v>37</v>
      </c>
      <c r="B551" s="46" t="s">
        <v>119</v>
      </c>
      <c r="C551" s="46" t="s">
        <v>191</v>
      </c>
      <c r="D551" s="46" t="s">
        <v>252</v>
      </c>
      <c r="E551" s="46" t="s">
        <v>277</v>
      </c>
      <c r="F551" s="74">
        <f t="shared" si="18"/>
        <v>0</v>
      </c>
      <c r="G551" s="74">
        <f t="shared" si="18"/>
        <v>0</v>
      </c>
      <c r="H551" s="142"/>
    </row>
    <row r="552" spans="1:8" s="19" customFormat="1" ht="22.5">
      <c r="A552" s="7" t="s">
        <v>795</v>
      </c>
      <c r="B552" s="46" t="s">
        <v>119</v>
      </c>
      <c r="C552" s="46" t="s">
        <v>191</v>
      </c>
      <c r="D552" s="46" t="s">
        <v>266</v>
      </c>
      <c r="E552" s="46" t="s">
        <v>277</v>
      </c>
      <c r="F552" s="74">
        <f t="shared" si="18"/>
        <v>0</v>
      </c>
      <c r="G552" s="74">
        <f t="shared" si="18"/>
        <v>0</v>
      </c>
      <c r="H552" s="142"/>
    </row>
    <row r="553" spans="1:8" s="19" customFormat="1" ht="23.25" customHeight="1">
      <c r="A553" s="8" t="s">
        <v>27</v>
      </c>
      <c r="B553" s="45" t="s">
        <v>119</v>
      </c>
      <c r="C553" s="45" t="s">
        <v>191</v>
      </c>
      <c r="D553" s="45" t="s">
        <v>266</v>
      </c>
      <c r="E553" s="45" t="s">
        <v>30</v>
      </c>
      <c r="F553" s="68">
        <v>0</v>
      </c>
      <c r="G553" s="68">
        <v>0</v>
      </c>
      <c r="H553" s="138"/>
    </row>
    <row r="554" spans="1:7" s="19" customFormat="1" ht="12" customHeight="1">
      <c r="A554" s="7" t="s">
        <v>145</v>
      </c>
      <c r="B554" s="46" t="s">
        <v>119</v>
      </c>
      <c r="C554" s="46" t="s">
        <v>191</v>
      </c>
      <c r="D554" s="46" t="s">
        <v>94</v>
      </c>
      <c r="E554" s="46" t="s">
        <v>277</v>
      </c>
      <c r="F554" s="74">
        <f>F555+F561</f>
        <v>12783.367</v>
      </c>
      <c r="G554" s="74">
        <f>G555+G561</f>
        <v>12783.369</v>
      </c>
    </row>
    <row r="555" spans="1:7" s="19" customFormat="1" ht="12" customHeight="1">
      <c r="A555" s="7" t="s">
        <v>93</v>
      </c>
      <c r="B555" s="46" t="s">
        <v>119</v>
      </c>
      <c r="C555" s="46" t="s">
        <v>191</v>
      </c>
      <c r="D555" s="46" t="s">
        <v>95</v>
      </c>
      <c r="E555" s="46" t="s">
        <v>277</v>
      </c>
      <c r="F555" s="74">
        <f>F556</f>
        <v>12783.367</v>
      </c>
      <c r="G555" s="74">
        <f>G556</f>
        <v>12783.369</v>
      </c>
    </row>
    <row r="556" spans="1:7" s="19" customFormat="1" ht="13.5" customHeight="1">
      <c r="A556" s="7" t="s">
        <v>276</v>
      </c>
      <c r="B556" s="46" t="s">
        <v>119</v>
      </c>
      <c r="C556" s="46" t="s">
        <v>191</v>
      </c>
      <c r="D556" s="46" t="s">
        <v>96</v>
      </c>
      <c r="E556" s="46" t="s">
        <v>277</v>
      </c>
      <c r="F556" s="74">
        <f>F557</f>
        <v>12783.367</v>
      </c>
      <c r="G556" s="74">
        <f>G557</f>
        <v>12783.369</v>
      </c>
    </row>
    <row r="557" spans="1:7" s="19" customFormat="1" ht="21.75" customHeight="1">
      <c r="A557" s="7" t="s">
        <v>99</v>
      </c>
      <c r="B557" s="46" t="s">
        <v>119</v>
      </c>
      <c r="C557" s="46" t="s">
        <v>191</v>
      </c>
      <c r="D557" s="46" t="s">
        <v>97</v>
      </c>
      <c r="E557" s="46" t="s">
        <v>277</v>
      </c>
      <c r="F557" s="74">
        <f>F558+F559+F560</f>
        <v>12783.367</v>
      </c>
      <c r="G557" s="74">
        <f>G558+G559+G560</f>
        <v>12783.369</v>
      </c>
    </row>
    <row r="558" spans="1:7" s="19" customFormat="1" ht="45">
      <c r="A558" s="8" t="s">
        <v>28</v>
      </c>
      <c r="B558" s="45" t="s">
        <v>119</v>
      </c>
      <c r="C558" s="45" t="s">
        <v>191</v>
      </c>
      <c r="D558" s="45" t="s">
        <v>97</v>
      </c>
      <c r="E558" s="45" t="s">
        <v>26</v>
      </c>
      <c r="F558" s="68">
        <v>12783.367</v>
      </c>
      <c r="G558" s="68">
        <v>12783.369</v>
      </c>
    </row>
    <row r="559" spans="1:7" s="19" customFormat="1" ht="23.25" customHeight="1">
      <c r="A559" s="8" t="s">
        <v>27</v>
      </c>
      <c r="B559" s="46" t="s">
        <v>119</v>
      </c>
      <c r="C559" s="45" t="s">
        <v>191</v>
      </c>
      <c r="D559" s="45" t="s">
        <v>97</v>
      </c>
      <c r="E559" s="45" t="s">
        <v>30</v>
      </c>
      <c r="F559" s="68">
        <v>0</v>
      </c>
      <c r="G559" s="68">
        <v>0</v>
      </c>
    </row>
    <row r="560" spans="1:7" s="19" customFormat="1" ht="12.75">
      <c r="A560" s="8" t="s">
        <v>22</v>
      </c>
      <c r="B560" s="45" t="s">
        <v>119</v>
      </c>
      <c r="C560" s="45" t="s">
        <v>191</v>
      </c>
      <c r="D560" s="45" t="s">
        <v>97</v>
      </c>
      <c r="E560" s="45" t="s">
        <v>21</v>
      </c>
      <c r="F560" s="68">
        <v>0</v>
      </c>
      <c r="G560" s="68">
        <v>0</v>
      </c>
    </row>
    <row r="561" spans="1:7" s="19" customFormat="1" ht="21.75" customHeight="1">
      <c r="A561" s="7" t="s">
        <v>215</v>
      </c>
      <c r="B561" s="46" t="s">
        <v>119</v>
      </c>
      <c r="C561" s="46" t="s">
        <v>191</v>
      </c>
      <c r="D561" s="46" t="s">
        <v>98</v>
      </c>
      <c r="E561" s="46" t="s">
        <v>277</v>
      </c>
      <c r="F561" s="74">
        <f>F562</f>
        <v>0</v>
      </c>
      <c r="G561" s="74">
        <f>G562</f>
        <v>0</v>
      </c>
    </row>
    <row r="562" spans="1:7" s="19" customFormat="1" ht="21.75" customHeight="1">
      <c r="A562" s="7" t="s">
        <v>99</v>
      </c>
      <c r="B562" s="46" t="s">
        <v>119</v>
      </c>
      <c r="C562" s="46" t="s">
        <v>191</v>
      </c>
      <c r="D562" s="46" t="s">
        <v>100</v>
      </c>
      <c r="E562" s="46" t="s">
        <v>277</v>
      </c>
      <c r="F562" s="74">
        <f>F563</f>
        <v>0</v>
      </c>
      <c r="G562" s="74">
        <f>G563</f>
        <v>0</v>
      </c>
    </row>
    <row r="563" spans="1:7" s="19" customFormat="1" ht="12.75" customHeight="1">
      <c r="A563" s="8" t="s">
        <v>22</v>
      </c>
      <c r="B563" s="45" t="s">
        <v>119</v>
      </c>
      <c r="C563" s="45" t="s">
        <v>191</v>
      </c>
      <c r="D563" s="45" t="s">
        <v>100</v>
      </c>
      <c r="E563" s="45" t="s">
        <v>21</v>
      </c>
      <c r="F563" s="68">
        <v>0</v>
      </c>
      <c r="G563" s="68">
        <v>0</v>
      </c>
    </row>
    <row r="564" spans="1:7" s="19" customFormat="1" ht="26.25" customHeight="1">
      <c r="A564" s="5" t="s">
        <v>33</v>
      </c>
      <c r="B564" s="44" t="s">
        <v>119</v>
      </c>
      <c r="C564" s="44" t="s">
        <v>73</v>
      </c>
      <c r="D564" s="44"/>
      <c r="E564" s="44"/>
      <c r="F564" s="75">
        <f>F565</f>
        <v>333.3</v>
      </c>
      <c r="G564" s="75">
        <f>G565</f>
        <v>0</v>
      </c>
    </row>
    <row r="565" spans="1:7" s="19" customFormat="1" ht="39" customHeight="1">
      <c r="A565" s="7" t="s">
        <v>395</v>
      </c>
      <c r="B565" s="46" t="s">
        <v>119</v>
      </c>
      <c r="C565" s="46" t="s">
        <v>73</v>
      </c>
      <c r="D565" s="46" t="s">
        <v>700</v>
      </c>
      <c r="E565" s="46" t="s">
        <v>277</v>
      </c>
      <c r="F565" s="68">
        <f>F566</f>
        <v>333.3</v>
      </c>
      <c r="G565" s="68">
        <f>G566</f>
        <v>0</v>
      </c>
    </row>
    <row r="566" spans="1:7" s="19" customFormat="1" ht="25.5" customHeight="1">
      <c r="A566" s="8" t="s">
        <v>27</v>
      </c>
      <c r="B566" s="45" t="s">
        <v>119</v>
      </c>
      <c r="C566" s="45" t="s">
        <v>73</v>
      </c>
      <c r="D566" s="46" t="s">
        <v>700</v>
      </c>
      <c r="E566" s="45" t="s">
        <v>30</v>
      </c>
      <c r="F566" s="68">
        <v>333.3</v>
      </c>
      <c r="G566" s="68">
        <v>0</v>
      </c>
    </row>
    <row r="567" spans="1:7" s="20" customFormat="1" ht="14.25" customHeight="1">
      <c r="A567" s="125" t="s">
        <v>529</v>
      </c>
      <c r="B567" s="44" t="s">
        <v>119</v>
      </c>
      <c r="C567" s="44" t="s">
        <v>530</v>
      </c>
      <c r="D567" s="45"/>
      <c r="E567" s="45"/>
      <c r="F567" s="73">
        <f>F572+F568</f>
        <v>2731.6</v>
      </c>
      <c r="G567" s="73">
        <f>G572+G568</f>
        <v>3106.194</v>
      </c>
    </row>
    <row r="568" spans="1:7" s="20" customFormat="1" ht="45.75" customHeight="1">
      <c r="A568" s="151" t="s">
        <v>493</v>
      </c>
      <c r="B568" s="45" t="s">
        <v>119</v>
      </c>
      <c r="C568" s="46" t="s">
        <v>530</v>
      </c>
      <c r="D568" s="152" t="s">
        <v>495</v>
      </c>
      <c r="E568" s="45" t="s">
        <v>277</v>
      </c>
      <c r="F568" s="68">
        <f aca="true" t="shared" si="19" ref="F568:G570">F569</f>
        <v>2731.6</v>
      </c>
      <c r="G568" s="68">
        <f t="shared" si="19"/>
        <v>2731.6</v>
      </c>
    </row>
    <row r="569" spans="1:7" s="20" customFormat="1" ht="27" customHeight="1">
      <c r="A569" s="151" t="s">
        <v>628</v>
      </c>
      <c r="B569" s="45" t="s">
        <v>119</v>
      </c>
      <c r="C569" s="46" t="s">
        <v>530</v>
      </c>
      <c r="D569" s="45" t="s">
        <v>630</v>
      </c>
      <c r="E569" s="45" t="s">
        <v>277</v>
      </c>
      <c r="F569" s="68">
        <f t="shared" si="19"/>
        <v>2731.6</v>
      </c>
      <c r="G569" s="68">
        <f t="shared" si="19"/>
        <v>2731.6</v>
      </c>
    </row>
    <row r="570" spans="1:7" s="20" customFormat="1" ht="51.75" customHeight="1">
      <c r="A570" s="151" t="s">
        <v>629</v>
      </c>
      <c r="B570" s="45" t="s">
        <v>119</v>
      </c>
      <c r="C570" s="46" t="s">
        <v>530</v>
      </c>
      <c r="D570" s="45" t="s">
        <v>631</v>
      </c>
      <c r="E570" s="45" t="s">
        <v>277</v>
      </c>
      <c r="F570" s="68">
        <f t="shared" si="19"/>
        <v>2731.6</v>
      </c>
      <c r="G570" s="68">
        <f t="shared" si="19"/>
        <v>2731.6</v>
      </c>
    </row>
    <row r="571" spans="1:7" s="20" customFormat="1" ht="27" customHeight="1">
      <c r="A571" s="8" t="s">
        <v>27</v>
      </c>
      <c r="B571" s="45" t="s">
        <v>119</v>
      </c>
      <c r="C571" s="46" t="s">
        <v>530</v>
      </c>
      <c r="D571" s="45" t="s">
        <v>631</v>
      </c>
      <c r="E571" s="45" t="s">
        <v>30</v>
      </c>
      <c r="F571" s="68">
        <v>2731.6</v>
      </c>
      <c r="G571" s="68">
        <v>2731.6</v>
      </c>
    </row>
    <row r="572" spans="1:7" s="21" customFormat="1" ht="34.5" customHeight="1">
      <c r="A572" s="7" t="s">
        <v>758</v>
      </c>
      <c r="B572" s="46" t="s">
        <v>119</v>
      </c>
      <c r="C572" s="46" t="s">
        <v>530</v>
      </c>
      <c r="D572" s="46" t="s">
        <v>535</v>
      </c>
      <c r="E572" s="46" t="s">
        <v>277</v>
      </c>
      <c r="F572" s="74">
        <f>F573</f>
        <v>0</v>
      </c>
      <c r="G572" s="74">
        <f>G573</f>
        <v>374.594</v>
      </c>
    </row>
    <row r="573" spans="1:7" s="20" customFormat="1" ht="24.75" customHeight="1">
      <c r="A573" s="8" t="s">
        <v>27</v>
      </c>
      <c r="B573" s="45" t="s">
        <v>119</v>
      </c>
      <c r="C573" s="45" t="s">
        <v>530</v>
      </c>
      <c r="D573" s="45" t="s">
        <v>535</v>
      </c>
      <c r="E573" s="45" t="s">
        <v>30</v>
      </c>
      <c r="F573" s="68">
        <v>0</v>
      </c>
      <c r="G573" s="68">
        <v>374.594</v>
      </c>
    </row>
    <row r="574" spans="1:7" s="19" customFormat="1" ht="12.75" customHeight="1">
      <c r="A574" s="5" t="s">
        <v>506</v>
      </c>
      <c r="B574" s="44" t="s">
        <v>119</v>
      </c>
      <c r="C574" s="44" t="s">
        <v>507</v>
      </c>
      <c r="D574" s="45"/>
      <c r="E574" s="45"/>
      <c r="F574" s="73">
        <f>F581+F575</f>
        <v>0</v>
      </c>
      <c r="G574" s="73">
        <f>G581+G575</f>
        <v>0</v>
      </c>
    </row>
    <row r="575" spans="1:7" s="19" customFormat="1" ht="23.25" customHeight="1">
      <c r="A575" s="153" t="s">
        <v>634</v>
      </c>
      <c r="B575" s="45" t="s">
        <v>119</v>
      </c>
      <c r="C575" s="45" t="s">
        <v>507</v>
      </c>
      <c r="D575" s="45" t="s">
        <v>637</v>
      </c>
      <c r="E575" s="45" t="s">
        <v>277</v>
      </c>
      <c r="F575" s="68">
        <f>F576</f>
        <v>0</v>
      </c>
      <c r="G575" s="68">
        <f>G576</f>
        <v>0</v>
      </c>
    </row>
    <row r="576" spans="1:7" s="19" customFormat="1" ht="42" customHeight="1">
      <c r="A576" s="153" t="s">
        <v>635</v>
      </c>
      <c r="B576" s="45" t="s">
        <v>119</v>
      </c>
      <c r="C576" s="45" t="s">
        <v>507</v>
      </c>
      <c r="D576" s="45" t="s">
        <v>636</v>
      </c>
      <c r="E576" s="45" t="s">
        <v>277</v>
      </c>
      <c r="F576" s="68">
        <f>F577+F579</f>
        <v>0</v>
      </c>
      <c r="G576" s="68">
        <f>G577+G579</f>
        <v>0</v>
      </c>
    </row>
    <row r="577" spans="1:7" s="19" customFormat="1" ht="40.5" customHeight="1">
      <c r="A577" s="147" t="s">
        <v>633</v>
      </c>
      <c r="B577" s="45" t="s">
        <v>119</v>
      </c>
      <c r="C577" s="45" t="s">
        <v>507</v>
      </c>
      <c r="D577" s="154" t="s">
        <v>632</v>
      </c>
      <c r="E577" s="45" t="s">
        <v>277</v>
      </c>
      <c r="F577" s="68">
        <f>F578</f>
        <v>0</v>
      </c>
      <c r="G577" s="68">
        <f>G578</f>
        <v>0</v>
      </c>
    </row>
    <row r="578" spans="1:7" s="19" customFormat="1" ht="27.75" customHeight="1">
      <c r="A578" s="8" t="s">
        <v>27</v>
      </c>
      <c r="B578" s="45" t="s">
        <v>119</v>
      </c>
      <c r="C578" s="45" t="s">
        <v>507</v>
      </c>
      <c r="D578" s="154" t="s">
        <v>632</v>
      </c>
      <c r="E578" s="45" t="s">
        <v>30</v>
      </c>
      <c r="F578" s="68">
        <v>0</v>
      </c>
      <c r="G578" s="68">
        <v>0</v>
      </c>
    </row>
    <row r="579" spans="1:7" s="19" customFormat="1" ht="27.75" customHeight="1">
      <c r="A579" s="8" t="s">
        <v>697</v>
      </c>
      <c r="B579" s="45" t="s">
        <v>119</v>
      </c>
      <c r="C579" s="45" t="s">
        <v>507</v>
      </c>
      <c r="D579" s="154" t="s">
        <v>696</v>
      </c>
      <c r="E579" s="45" t="s">
        <v>277</v>
      </c>
      <c r="F579" s="68">
        <f>F580</f>
        <v>0</v>
      </c>
      <c r="G579" s="68">
        <f>G580</f>
        <v>0</v>
      </c>
    </row>
    <row r="580" spans="1:7" s="19" customFormat="1" ht="27.75" customHeight="1">
      <c r="A580" s="8" t="s">
        <v>27</v>
      </c>
      <c r="B580" s="45" t="s">
        <v>119</v>
      </c>
      <c r="C580" s="45" t="s">
        <v>507</v>
      </c>
      <c r="D580" s="154" t="s">
        <v>696</v>
      </c>
      <c r="E580" s="45" t="s">
        <v>30</v>
      </c>
      <c r="F580" s="68">
        <v>0</v>
      </c>
      <c r="G580" s="68">
        <v>0</v>
      </c>
    </row>
    <row r="581" spans="1:7" s="21" customFormat="1" ht="39" customHeight="1">
      <c r="A581" s="7" t="s">
        <v>745</v>
      </c>
      <c r="B581" s="46" t="s">
        <v>119</v>
      </c>
      <c r="C581" s="46" t="s">
        <v>507</v>
      </c>
      <c r="D581" s="46" t="s">
        <v>247</v>
      </c>
      <c r="E581" s="46" t="s">
        <v>277</v>
      </c>
      <c r="F581" s="74">
        <f>F582+F586+F584</f>
        <v>0</v>
      </c>
      <c r="G581" s="74">
        <f>G582+G586+G584</f>
        <v>0</v>
      </c>
    </row>
    <row r="582" spans="1:7" s="19" customFormat="1" ht="49.5" customHeight="1">
      <c r="A582" s="7" t="s">
        <v>759</v>
      </c>
      <c r="B582" s="46" t="s">
        <v>119</v>
      </c>
      <c r="C582" s="46" t="s">
        <v>507</v>
      </c>
      <c r="D582" s="46" t="s">
        <v>452</v>
      </c>
      <c r="E582" s="46" t="s">
        <v>277</v>
      </c>
      <c r="F582" s="74">
        <f>F583</f>
        <v>0</v>
      </c>
      <c r="G582" s="74">
        <f>G583</f>
        <v>0</v>
      </c>
    </row>
    <row r="583" spans="1:7" s="19" customFormat="1" ht="21.75" customHeight="1">
      <c r="A583" s="8" t="s">
        <v>27</v>
      </c>
      <c r="B583" s="45" t="s">
        <v>119</v>
      </c>
      <c r="C583" s="45" t="s">
        <v>507</v>
      </c>
      <c r="D583" s="45" t="s">
        <v>452</v>
      </c>
      <c r="E583" s="45" t="s">
        <v>30</v>
      </c>
      <c r="F583" s="68">
        <v>0</v>
      </c>
      <c r="G583" s="68">
        <v>0</v>
      </c>
    </row>
    <row r="584" spans="1:7" s="19" customFormat="1" ht="40.5" customHeight="1">
      <c r="A584" s="7" t="s">
        <v>760</v>
      </c>
      <c r="B584" s="46" t="s">
        <v>119</v>
      </c>
      <c r="C584" s="46" t="s">
        <v>507</v>
      </c>
      <c r="D584" s="145" t="s">
        <v>733</v>
      </c>
      <c r="E584" s="46" t="s">
        <v>277</v>
      </c>
      <c r="F584" s="68">
        <f>F585</f>
        <v>0</v>
      </c>
      <c r="G584" s="68">
        <f>G585</f>
        <v>0</v>
      </c>
    </row>
    <row r="585" spans="1:7" s="19" customFormat="1" ht="26.25" customHeight="1">
      <c r="A585" s="8" t="s">
        <v>27</v>
      </c>
      <c r="B585" s="45" t="s">
        <v>119</v>
      </c>
      <c r="C585" s="45" t="s">
        <v>507</v>
      </c>
      <c r="D585" s="145" t="s">
        <v>733</v>
      </c>
      <c r="E585" s="45" t="s">
        <v>30</v>
      </c>
      <c r="F585" s="68">
        <v>0</v>
      </c>
      <c r="G585" s="68">
        <v>0</v>
      </c>
    </row>
    <row r="586" spans="1:7" s="21" customFormat="1" ht="36.75" customHeight="1">
      <c r="A586" s="7" t="s">
        <v>760</v>
      </c>
      <c r="B586" s="46" t="s">
        <v>119</v>
      </c>
      <c r="C586" s="46" t="s">
        <v>507</v>
      </c>
      <c r="D586" s="145" t="s">
        <v>734</v>
      </c>
      <c r="E586" s="46" t="s">
        <v>277</v>
      </c>
      <c r="F586" s="74">
        <f>F587</f>
        <v>0</v>
      </c>
      <c r="G586" s="74">
        <f>G587</f>
        <v>0</v>
      </c>
    </row>
    <row r="587" spans="1:7" s="19" customFormat="1" ht="21.75" customHeight="1">
      <c r="A587" s="8" t="s">
        <v>27</v>
      </c>
      <c r="B587" s="45" t="s">
        <v>119</v>
      </c>
      <c r="C587" s="45" t="s">
        <v>507</v>
      </c>
      <c r="D587" s="145" t="s">
        <v>734</v>
      </c>
      <c r="E587" s="45" t="s">
        <v>30</v>
      </c>
      <c r="F587" s="68">
        <v>0</v>
      </c>
      <c r="G587" s="68">
        <v>0</v>
      </c>
    </row>
    <row r="588" spans="1:7" s="19" customFormat="1" ht="14.25" customHeight="1">
      <c r="A588" s="5" t="s">
        <v>133</v>
      </c>
      <c r="B588" s="44" t="s">
        <v>119</v>
      </c>
      <c r="C588" s="44" t="s">
        <v>134</v>
      </c>
      <c r="D588" s="45"/>
      <c r="E588" s="45"/>
      <c r="F588" s="73">
        <f aca="true" t="shared" si="20" ref="F588:G590">F589</f>
        <v>31305.7</v>
      </c>
      <c r="G588" s="73">
        <f t="shared" si="20"/>
        <v>31305.7</v>
      </c>
    </row>
    <row r="589" spans="1:7" s="21" customFormat="1" ht="12.75" customHeight="1">
      <c r="A589" s="7" t="s">
        <v>307</v>
      </c>
      <c r="B589" s="46" t="s">
        <v>119</v>
      </c>
      <c r="C589" s="46" t="s">
        <v>134</v>
      </c>
      <c r="D589" s="45" t="s">
        <v>308</v>
      </c>
      <c r="E589" s="46" t="s">
        <v>277</v>
      </c>
      <c r="F589" s="74">
        <f t="shared" si="20"/>
        <v>31305.7</v>
      </c>
      <c r="G589" s="74">
        <f t="shared" si="20"/>
        <v>31305.7</v>
      </c>
    </row>
    <row r="590" spans="1:7" s="21" customFormat="1" ht="60.75" customHeight="1">
      <c r="A590" s="7" t="s">
        <v>46</v>
      </c>
      <c r="B590" s="46" t="s">
        <v>119</v>
      </c>
      <c r="C590" s="46" t="s">
        <v>134</v>
      </c>
      <c r="D590" s="46" t="s">
        <v>809</v>
      </c>
      <c r="E590" s="46" t="s">
        <v>277</v>
      </c>
      <c r="F590" s="74">
        <f t="shared" si="20"/>
        <v>31305.7</v>
      </c>
      <c r="G590" s="74">
        <f t="shared" si="20"/>
        <v>31305.7</v>
      </c>
    </row>
    <row r="591" spans="1:7" s="21" customFormat="1" ht="12.75" customHeight="1">
      <c r="A591" s="8" t="s">
        <v>57</v>
      </c>
      <c r="B591" s="45" t="s">
        <v>119</v>
      </c>
      <c r="C591" s="45" t="s">
        <v>134</v>
      </c>
      <c r="D591" s="45" t="s">
        <v>809</v>
      </c>
      <c r="E591" s="45" t="s">
        <v>56</v>
      </c>
      <c r="F591" s="68">
        <v>31305.7</v>
      </c>
      <c r="G591" s="68">
        <v>31305.7</v>
      </c>
    </row>
    <row r="592" spans="1:7" ht="21.75" customHeight="1">
      <c r="A592" s="12" t="s">
        <v>170</v>
      </c>
      <c r="B592" s="87"/>
      <c r="C592" s="88"/>
      <c r="D592" s="88"/>
      <c r="E592" s="88"/>
      <c r="F592" s="78">
        <f>F406+F446+F188+F548+F522+F310+F532+F108+F438+F63+F9</f>
        <v>1321342.6</v>
      </c>
      <c r="G592" s="78">
        <f>G406+G446+G188+G548+G522+G310+G532+G108+G438+G63+G9</f>
        <v>1373424.6</v>
      </c>
    </row>
    <row r="593" spans="1:8" ht="21.75" customHeight="1">
      <c r="A593"/>
      <c r="B593"/>
      <c r="C593"/>
      <c r="D593"/>
      <c r="E593"/>
      <c r="H593" s="130"/>
    </row>
    <row r="594" spans="1:6" ht="21.75" customHeight="1">
      <c r="A594"/>
      <c r="B594"/>
      <c r="C594"/>
      <c r="D594"/>
      <c r="E594"/>
      <c r="F594" s="130"/>
    </row>
    <row r="595" spans="1:6" ht="21.75" customHeight="1">
      <c r="A595"/>
      <c r="B595"/>
      <c r="C595"/>
      <c r="D595"/>
      <c r="E595"/>
      <c r="F595" s="130"/>
    </row>
    <row r="596" ht="21.75" customHeight="1">
      <c r="F596" s="130"/>
    </row>
    <row r="597" spans="1:6" ht="21.75" customHeight="1">
      <c r="A597"/>
      <c r="B597"/>
      <c r="C597"/>
      <c r="D597"/>
      <c r="E597"/>
      <c r="F597" s="130"/>
    </row>
  </sheetData>
  <sheetProtection/>
  <autoFilter ref="A8:I592"/>
  <mergeCells count="7">
    <mergeCell ref="F6:F7"/>
    <mergeCell ref="A6:A7"/>
    <mergeCell ref="B6:E6"/>
    <mergeCell ref="F1:G1"/>
    <mergeCell ref="A3:G3"/>
    <mergeCell ref="F5:G5"/>
    <mergeCell ref="G6:G7"/>
  </mergeCells>
  <printOptions horizontalCentered="1"/>
  <pageMargins left="0" right="0" top="0" bottom="0" header="0.31496062992125984" footer="0.31496062992125984"/>
  <pageSetup fitToHeight="18" fitToWidth="1" horizontalDpi="600" verticalDpi="600" orientation="portrait" paperSize="9" scale="78" r:id="rId1"/>
  <rowBreaks count="15" manualBreakCount="15">
    <brk id="62" max="6" man="1"/>
    <brk id="97" max="6" man="1"/>
    <brk id="111" max="6" man="1"/>
    <brk id="209" max="6" man="1"/>
    <brk id="249" max="6" man="1"/>
    <brk id="297" max="6" man="1"/>
    <brk id="339" max="6" man="1"/>
    <brk id="361" max="6" man="1"/>
    <brk id="388" max="6" man="1"/>
    <brk id="437" max="6" man="1"/>
    <brk id="452" max="6" man="1"/>
    <brk id="470" max="6" man="1"/>
    <brk id="510" max="6" man="1"/>
    <brk id="540" max="6" man="1"/>
    <brk id="573" max="6" man="1"/>
  </rowBreaks>
</worksheet>
</file>

<file path=xl/worksheets/sheet3.xml><?xml version="1.0" encoding="utf-8"?>
<worksheet xmlns="http://schemas.openxmlformats.org/spreadsheetml/2006/main" xmlns:r="http://schemas.openxmlformats.org/officeDocument/2006/relationships">
  <sheetPr>
    <pageSetUpPr fitToPage="1"/>
  </sheetPr>
  <dimension ref="A1:E64"/>
  <sheetViews>
    <sheetView view="pageBreakPreview" zoomScaleSheetLayoutView="100" workbookViewId="0" topLeftCell="A25">
      <selection activeCell="H47" sqref="H47"/>
    </sheetView>
  </sheetViews>
  <sheetFormatPr defaultColWidth="9.140625" defaultRowHeight="12.75"/>
  <cols>
    <col min="1" max="1" width="71.7109375" style="0" customWidth="1"/>
    <col min="2" max="2" width="13.00390625" style="55" customWidth="1"/>
    <col min="3" max="3" width="16.00390625" style="0" customWidth="1"/>
    <col min="4" max="4" width="18.00390625" style="0" customWidth="1"/>
    <col min="5" max="5" width="12.7109375" style="0" bestFit="1" customWidth="1"/>
  </cols>
  <sheetData>
    <row r="1" spans="3:4" ht="15.75">
      <c r="C1" s="172" t="s">
        <v>875</v>
      </c>
      <c r="D1" s="172"/>
    </row>
    <row r="2" ht="15.75">
      <c r="C2" s="37"/>
    </row>
    <row r="3" spans="1:4" ht="12.75" customHeight="1">
      <c r="A3" s="191" t="s">
        <v>872</v>
      </c>
      <c r="B3" s="191"/>
      <c r="C3" s="191"/>
      <c r="D3" s="191"/>
    </row>
    <row r="4" spans="1:4" ht="21.75" customHeight="1">
      <c r="A4" s="191"/>
      <c r="B4" s="191"/>
      <c r="C4" s="191"/>
      <c r="D4" s="191"/>
    </row>
    <row r="5" spans="3:4" ht="13.5" thickBot="1">
      <c r="C5" s="174" t="s">
        <v>55</v>
      </c>
      <c r="D5" s="174"/>
    </row>
    <row r="6" spans="1:4" ht="12.75" customHeight="1">
      <c r="A6" s="187" t="s">
        <v>327</v>
      </c>
      <c r="B6" s="189" t="s">
        <v>232</v>
      </c>
      <c r="C6" s="185" t="s">
        <v>865</v>
      </c>
      <c r="D6" s="185" t="s">
        <v>870</v>
      </c>
    </row>
    <row r="7" spans="1:4" ht="36" customHeight="1" thickBot="1">
      <c r="A7" s="188"/>
      <c r="B7" s="190"/>
      <c r="C7" s="186"/>
      <c r="D7" s="186"/>
    </row>
    <row r="8" spans="1:4" ht="13.5" thickBot="1">
      <c r="A8" s="49">
        <v>1</v>
      </c>
      <c r="B8" s="56" t="s">
        <v>237</v>
      </c>
      <c r="C8" s="128" t="s">
        <v>238</v>
      </c>
      <c r="D8" s="128" t="s">
        <v>239</v>
      </c>
    </row>
    <row r="9" spans="1:4" ht="13.5" thickBot="1">
      <c r="A9" s="50" t="s">
        <v>328</v>
      </c>
      <c r="B9" s="57" t="s">
        <v>351</v>
      </c>
      <c r="C9" s="61">
        <f>SUM(C10:C16)</f>
        <v>93567.775</v>
      </c>
      <c r="D9" s="61">
        <f>SUM(D10:D16)</f>
        <v>93432.579</v>
      </c>
    </row>
    <row r="10" spans="1:4" ht="27.75" thickBot="1">
      <c r="A10" s="51" t="s">
        <v>280</v>
      </c>
      <c r="B10" s="58" t="s">
        <v>281</v>
      </c>
      <c r="C10" s="62">
        <f>ведомств!F311</f>
        <v>2110.946</v>
      </c>
      <c r="D10" s="62">
        <f>ведомств!G311</f>
        <v>2110.946</v>
      </c>
    </row>
    <row r="11" spans="1:4" ht="27" customHeight="1" thickBot="1">
      <c r="A11" s="51" t="s">
        <v>329</v>
      </c>
      <c r="B11" s="58" t="s">
        <v>275</v>
      </c>
      <c r="C11" s="62">
        <f>ведомств!F533</f>
        <v>4971.789</v>
      </c>
      <c r="D11" s="62">
        <f>ведомств!G533</f>
        <v>4971.789</v>
      </c>
    </row>
    <row r="12" spans="1:4" ht="41.25" thickBot="1">
      <c r="A12" s="51" t="s">
        <v>330</v>
      </c>
      <c r="B12" s="58" t="s">
        <v>283</v>
      </c>
      <c r="C12" s="62">
        <f>ведомств!F316</f>
        <v>31585.993</v>
      </c>
      <c r="D12" s="62">
        <f>ведомств!G316</f>
        <v>31585.993</v>
      </c>
    </row>
    <row r="13" spans="1:4" ht="14.25" thickBot="1">
      <c r="A13" s="51" t="s">
        <v>299</v>
      </c>
      <c r="B13" s="58" t="s">
        <v>300</v>
      </c>
      <c r="C13" s="62">
        <f>ведомств!F327</f>
        <v>2.3</v>
      </c>
      <c r="D13" s="62">
        <f>ведомств!G327</f>
        <v>29.3</v>
      </c>
    </row>
    <row r="14" spans="1:4" ht="27.75" thickBot="1">
      <c r="A14" s="51" t="s">
        <v>331</v>
      </c>
      <c r="B14" s="58" t="s">
        <v>71</v>
      </c>
      <c r="C14" s="62">
        <f>ведомств!F523+ведомств!F439+ведомств!F407</f>
        <v>18295.58</v>
      </c>
      <c r="D14" s="62">
        <f>ведомств!G523+ведомств!G439+ведомств!G407</f>
        <v>18295.58</v>
      </c>
    </row>
    <row r="15" spans="1:4" ht="14.25" thickBot="1">
      <c r="A15" s="51" t="s">
        <v>52</v>
      </c>
      <c r="B15" s="58" t="s">
        <v>284</v>
      </c>
      <c r="C15" s="62">
        <f>ведомств!F330</f>
        <v>0</v>
      </c>
      <c r="D15" s="62">
        <f>ведомств!G330</f>
        <v>1000</v>
      </c>
    </row>
    <row r="16" spans="1:4" ht="14.25" thickBot="1">
      <c r="A16" s="51" t="s">
        <v>54</v>
      </c>
      <c r="B16" s="58" t="s">
        <v>191</v>
      </c>
      <c r="C16" s="62">
        <f>ведомств!F335+ведомств!F549</f>
        <v>36601.166999999994</v>
      </c>
      <c r="D16" s="62">
        <f>ведомств!G335+ведомств!G549</f>
        <v>35438.971</v>
      </c>
    </row>
    <row r="17" spans="1:4" ht="13.5" thickBot="1">
      <c r="A17" s="52" t="s">
        <v>332</v>
      </c>
      <c r="B17" s="57" t="s">
        <v>352</v>
      </c>
      <c r="C17" s="63">
        <f>C18</f>
        <v>0</v>
      </c>
      <c r="D17" s="63">
        <f>D18</f>
        <v>0</v>
      </c>
    </row>
    <row r="18" spans="1:4" ht="14.25" thickBot="1">
      <c r="A18" s="51" t="s">
        <v>213</v>
      </c>
      <c r="B18" s="58" t="s">
        <v>212</v>
      </c>
      <c r="C18" s="62">
        <f>ведомств!F415</f>
        <v>0</v>
      </c>
      <c r="D18" s="62">
        <f>ведомств!G415</f>
        <v>0</v>
      </c>
    </row>
    <row r="19" spans="1:4" ht="26.25" thickBot="1">
      <c r="A19" s="52" t="s">
        <v>333</v>
      </c>
      <c r="B19" s="57" t="s">
        <v>353</v>
      </c>
      <c r="C19" s="63">
        <f>C20+C21+C22</f>
        <v>372.7</v>
      </c>
      <c r="D19" s="63">
        <f>D20+D21+D22</f>
        <v>1592.7</v>
      </c>
    </row>
    <row r="20" spans="1:4" ht="14.25" thickBot="1">
      <c r="A20" s="51" t="s">
        <v>210</v>
      </c>
      <c r="B20" s="58" t="s">
        <v>211</v>
      </c>
      <c r="C20" s="62">
        <f>ведомств!F372</f>
        <v>0</v>
      </c>
      <c r="D20" s="62">
        <f>ведомств!G372</f>
        <v>0</v>
      </c>
    </row>
    <row r="21" spans="1:4" ht="27.75" thickBot="1">
      <c r="A21" s="51" t="s">
        <v>199</v>
      </c>
      <c r="B21" s="58" t="s">
        <v>198</v>
      </c>
      <c r="C21" s="62">
        <f>ведомств!F376</f>
        <v>0</v>
      </c>
      <c r="D21" s="62">
        <f>ведомств!G376</f>
        <v>1220</v>
      </c>
    </row>
    <row r="22" spans="1:4" ht="14.25" thickBot="1">
      <c r="A22" s="51" t="s">
        <v>625</v>
      </c>
      <c r="B22" s="58" t="s">
        <v>624</v>
      </c>
      <c r="C22" s="62">
        <f>ведомств!F419+ведомств!F381</f>
        <v>372.7</v>
      </c>
      <c r="D22" s="62">
        <f>ведомств!G419+ведомств!G381</f>
        <v>372.7</v>
      </c>
    </row>
    <row r="23" spans="1:4" ht="13.5" thickBot="1">
      <c r="A23" s="52" t="s">
        <v>334</v>
      </c>
      <c r="B23" s="57" t="s">
        <v>354</v>
      </c>
      <c r="C23" s="63">
        <f>C24+C25+C27+C26</f>
        <v>105121.2</v>
      </c>
      <c r="D23" s="63">
        <f>D24+D25+D27+D26</f>
        <v>123044.99399999999</v>
      </c>
    </row>
    <row r="24" spans="1:4" ht="14.25" thickBot="1">
      <c r="A24" s="51" t="s">
        <v>217</v>
      </c>
      <c r="B24" s="58" t="s">
        <v>218</v>
      </c>
      <c r="C24" s="62">
        <f>ведомств!F385</f>
        <v>601.2</v>
      </c>
      <c r="D24" s="62">
        <f>ведомств!G385</f>
        <v>601.2</v>
      </c>
    </row>
    <row r="25" spans="1:4" ht="14.25" thickBot="1">
      <c r="A25" s="51" t="s">
        <v>33</v>
      </c>
      <c r="B25" s="58" t="s">
        <v>73</v>
      </c>
      <c r="C25" s="62">
        <f>ведомств!F109+ведомств!F564</f>
        <v>966</v>
      </c>
      <c r="D25" s="62">
        <f>ведомств!G109+ведомств!G564</f>
        <v>632.7</v>
      </c>
    </row>
    <row r="26" spans="1:4" ht="14.25" thickBot="1">
      <c r="A26" s="51" t="s">
        <v>529</v>
      </c>
      <c r="B26" s="58" t="s">
        <v>530</v>
      </c>
      <c r="C26" s="62">
        <f>ведомств!F567</f>
        <v>2731.6</v>
      </c>
      <c r="D26" s="62">
        <f>ведомств!G567</f>
        <v>3106.194</v>
      </c>
    </row>
    <row r="27" spans="1:4" ht="14.25" thickBot="1">
      <c r="A27" s="51" t="s">
        <v>335</v>
      </c>
      <c r="B27" s="58" t="s">
        <v>137</v>
      </c>
      <c r="C27" s="62">
        <f>ведомств!F112</f>
        <v>100822.4</v>
      </c>
      <c r="D27" s="62">
        <f>ведомств!G112</f>
        <v>118704.9</v>
      </c>
    </row>
    <row r="28" spans="1:4" ht="13.5" thickBot="1">
      <c r="A28" s="52" t="s">
        <v>336</v>
      </c>
      <c r="B28" s="57" t="s">
        <v>355</v>
      </c>
      <c r="C28" s="63">
        <f>C30+C31+C29</f>
        <v>77030.023</v>
      </c>
      <c r="D28" s="63">
        <f>D30+D31+D29</f>
        <v>85469.12299999999</v>
      </c>
    </row>
    <row r="29" spans="1:4" ht="13.5" thickBot="1">
      <c r="A29" s="65" t="s">
        <v>360</v>
      </c>
      <c r="B29" s="66" t="s">
        <v>359</v>
      </c>
      <c r="C29" s="67">
        <f>ведомств!F124</f>
        <v>20099.9</v>
      </c>
      <c r="D29" s="67">
        <f>ведомств!G124</f>
        <v>20099.9</v>
      </c>
    </row>
    <row r="30" spans="1:4" ht="14.25" thickBot="1">
      <c r="A30" s="51" t="s">
        <v>214</v>
      </c>
      <c r="B30" s="58" t="s">
        <v>58</v>
      </c>
      <c r="C30" s="62">
        <f>ведомств!F133</f>
        <v>0</v>
      </c>
      <c r="D30" s="62">
        <f>ведомств!G133</f>
        <v>0</v>
      </c>
    </row>
    <row r="31" spans="1:4" ht="14.25" thickBot="1">
      <c r="A31" s="51" t="s">
        <v>140</v>
      </c>
      <c r="B31" s="58" t="s">
        <v>138</v>
      </c>
      <c r="C31" s="62">
        <f>ведомств!F143+ведомств!F422</f>
        <v>56930.123</v>
      </c>
      <c r="D31" s="62">
        <f>ведомств!G143+ведомств!G422</f>
        <v>65369.223</v>
      </c>
    </row>
    <row r="32" spans="1:4" ht="13.5" thickBot="1">
      <c r="A32" s="131" t="s">
        <v>508</v>
      </c>
      <c r="B32" s="132" t="s">
        <v>509</v>
      </c>
      <c r="C32" s="133">
        <f>C33</f>
        <v>0</v>
      </c>
      <c r="D32" s="133">
        <f>D33</f>
        <v>0</v>
      </c>
    </row>
    <row r="33" spans="1:4" ht="14.25" thickBot="1">
      <c r="A33" s="51" t="s">
        <v>506</v>
      </c>
      <c r="B33" s="58" t="s">
        <v>507</v>
      </c>
      <c r="C33" s="62">
        <f>ведомств!F574</f>
        <v>0</v>
      </c>
      <c r="D33" s="62">
        <f>ведомств!G574</f>
        <v>0</v>
      </c>
    </row>
    <row r="34" spans="1:4" ht="13.5" thickBot="1">
      <c r="A34" s="52" t="s">
        <v>337</v>
      </c>
      <c r="B34" s="57" t="s">
        <v>356</v>
      </c>
      <c r="C34" s="63">
        <f>C35+C36+C37+C38+C39</f>
        <v>574415.799</v>
      </c>
      <c r="D34" s="63">
        <f>D35+D36+D37+D38+D39</f>
        <v>576877.199</v>
      </c>
    </row>
    <row r="35" spans="1:4" ht="14.25" thickBot="1">
      <c r="A35" s="51" t="s">
        <v>338</v>
      </c>
      <c r="B35" s="58" t="s">
        <v>124</v>
      </c>
      <c r="C35" s="62">
        <f>ведомств!F189</f>
        <v>90737.723</v>
      </c>
      <c r="D35" s="62">
        <f>ведомств!G189</f>
        <v>90737.723</v>
      </c>
    </row>
    <row r="36" spans="1:4" ht="14.25" thickBot="1">
      <c r="A36" s="51" t="s">
        <v>339</v>
      </c>
      <c r="B36" s="58" t="s">
        <v>74</v>
      </c>
      <c r="C36" s="62">
        <f>ведомств!F210+ведомств!F170</f>
        <v>427163.019</v>
      </c>
      <c r="D36" s="62">
        <f>ведомств!G210+ведомств!G170</f>
        <v>427124.419</v>
      </c>
    </row>
    <row r="37" spans="1:4" ht="14.25" thickBot="1">
      <c r="A37" s="51" t="s">
        <v>287</v>
      </c>
      <c r="B37" s="58" t="s">
        <v>286</v>
      </c>
      <c r="C37" s="62">
        <f>ведомств!F253+ведомств!F10</f>
        <v>25447.919</v>
      </c>
      <c r="D37" s="62">
        <f>ведомств!G253+ведомств!G10</f>
        <v>25447.919</v>
      </c>
    </row>
    <row r="38" spans="1:4" ht="14.25" thickBot="1">
      <c r="A38" s="51" t="s">
        <v>59</v>
      </c>
      <c r="B38" s="58" t="s">
        <v>127</v>
      </c>
      <c r="C38" s="62">
        <f>ведомств!F268+ведомств!F16</f>
        <v>9157.869999999999</v>
      </c>
      <c r="D38" s="62">
        <f>ведомств!G268+ведомств!G16</f>
        <v>9157.869999999999</v>
      </c>
    </row>
    <row r="39" spans="1:4" ht="14.25" thickBot="1">
      <c r="A39" s="51" t="s">
        <v>340</v>
      </c>
      <c r="B39" s="58" t="s">
        <v>132</v>
      </c>
      <c r="C39" s="62">
        <f>ведомств!F280</f>
        <v>21909.268</v>
      </c>
      <c r="D39" s="62">
        <f>ведомств!G280</f>
        <v>24409.268</v>
      </c>
    </row>
    <row r="40" spans="1:4" ht="13.5" thickBot="1">
      <c r="A40" s="53" t="s">
        <v>341</v>
      </c>
      <c r="B40" s="59" t="s">
        <v>357</v>
      </c>
      <c r="C40" s="63">
        <f>C41+C42</f>
        <v>78416.003</v>
      </c>
      <c r="D40" s="63">
        <f>D41+D42</f>
        <v>78487.603</v>
      </c>
    </row>
    <row r="41" spans="1:4" ht="14.25" thickBot="1">
      <c r="A41" s="51" t="s">
        <v>342</v>
      </c>
      <c r="B41" s="58" t="s">
        <v>77</v>
      </c>
      <c r="C41" s="62">
        <f>ведомств!F23</f>
        <v>69935.343</v>
      </c>
      <c r="D41" s="62">
        <f>ведомств!G23</f>
        <v>70006.943</v>
      </c>
    </row>
    <row r="42" spans="1:4" ht="14.25" thickBot="1">
      <c r="A42" s="51" t="s">
        <v>343</v>
      </c>
      <c r="B42" s="58" t="s">
        <v>192</v>
      </c>
      <c r="C42" s="62">
        <f>ведомств!F46+ведомств!F390</f>
        <v>8480.66</v>
      </c>
      <c r="D42" s="62">
        <f>ведомств!G46+ведомств!G390</f>
        <v>8480.66</v>
      </c>
    </row>
    <row r="43" spans="1:5" ht="13.5" thickBot="1">
      <c r="A43" s="52" t="s">
        <v>344</v>
      </c>
      <c r="B43" s="57" t="s">
        <v>171</v>
      </c>
      <c r="C43" s="63">
        <f>C44</f>
        <v>0</v>
      </c>
      <c r="D43" s="63">
        <f>D44</f>
        <v>800</v>
      </c>
      <c r="E43" s="130"/>
    </row>
    <row r="44" spans="1:4" ht="14.25" thickBot="1">
      <c r="A44" s="51" t="s">
        <v>345</v>
      </c>
      <c r="B44" s="58" t="s">
        <v>193</v>
      </c>
      <c r="C44" s="62">
        <f>ведомств!F395</f>
        <v>0</v>
      </c>
      <c r="D44" s="62">
        <f>ведомств!G395</f>
        <v>800</v>
      </c>
    </row>
    <row r="45" spans="1:4" ht="13.5" thickBot="1">
      <c r="A45" s="52" t="s">
        <v>346</v>
      </c>
      <c r="B45" s="57">
        <v>1000</v>
      </c>
      <c r="C45" s="63">
        <f>C46+C47+C48+C49</f>
        <v>321023.0069999999</v>
      </c>
      <c r="D45" s="63">
        <f>D46+D47+D48+D49</f>
        <v>330421.60699999996</v>
      </c>
    </row>
    <row r="46" spans="1:4" ht="14.25" thickBot="1">
      <c r="A46" s="51" t="s">
        <v>163</v>
      </c>
      <c r="B46" s="58">
        <v>1002</v>
      </c>
      <c r="C46" s="62">
        <f>ведомств!F447</f>
        <v>49337</v>
      </c>
      <c r="D46" s="62">
        <f>ведомств!G447</f>
        <v>51178.4</v>
      </c>
    </row>
    <row r="47" spans="1:4" ht="14.25" thickBot="1">
      <c r="A47" s="51" t="s">
        <v>121</v>
      </c>
      <c r="B47" s="58">
        <v>1003</v>
      </c>
      <c r="C47" s="62">
        <f>ведомств!F543+ведомств!F398+ведомств!F451+ведомств!F301</f>
        <v>132181.59999999998</v>
      </c>
      <c r="D47" s="62">
        <f>ведомств!G543+ведомств!G398+ведомств!G451+ведомств!G301</f>
        <v>136778.3</v>
      </c>
    </row>
    <row r="48" spans="1:4" ht="14.25" thickBot="1">
      <c r="A48" s="51" t="s">
        <v>133</v>
      </c>
      <c r="B48" s="58">
        <v>1004</v>
      </c>
      <c r="C48" s="62">
        <f>ведомств!F480+ведомств!F304+ведомств!F588+ведомств!F175</f>
        <v>124031.19999999998</v>
      </c>
      <c r="D48" s="62">
        <f>ведомств!G480+ведомств!G304+ведомств!G588+ведомств!G175</f>
        <v>126980.49999999999</v>
      </c>
    </row>
    <row r="49" spans="1:4" ht="14.25" thickBot="1">
      <c r="A49" s="51" t="s">
        <v>347</v>
      </c>
      <c r="B49" s="58">
        <v>1006</v>
      </c>
      <c r="C49" s="62">
        <f>ведомств!F492</f>
        <v>15473.206999999999</v>
      </c>
      <c r="D49" s="62">
        <f>ведомств!G492</f>
        <v>15484.406999999997</v>
      </c>
    </row>
    <row r="50" spans="1:4" ht="13.5" thickBot="1">
      <c r="A50" s="52" t="s">
        <v>348</v>
      </c>
      <c r="B50" s="57">
        <v>1100</v>
      </c>
      <c r="C50" s="63">
        <f>C51+C52+C53</f>
        <v>49832.952</v>
      </c>
      <c r="D50" s="63">
        <f>D51+D52+D53</f>
        <v>61735.654</v>
      </c>
    </row>
    <row r="51" spans="1:4" ht="14.25" thickBot="1">
      <c r="A51" s="51" t="s">
        <v>196</v>
      </c>
      <c r="B51" s="58">
        <v>1101</v>
      </c>
      <c r="C51" s="62">
        <f>ведомств!F64</f>
        <v>31200.063</v>
      </c>
      <c r="D51" s="62">
        <f>ведомств!G64</f>
        <v>43102.765</v>
      </c>
    </row>
    <row r="52" spans="1:4" ht="14.25" thickBot="1">
      <c r="A52" s="51" t="s">
        <v>208</v>
      </c>
      <c r="B52" s="58">
        <v>1102</v>
      </c>
      <c r="C52" s="62">
        <f>ведомств!F67</f>
        <v>17913.822</v>
      </c>
      <c r="D52" s="62">
        <f>ведомств!G67</f>
        <v>17913.822</v>
      </c>
    </row>
    <row r="53" spans="1:4" ht="14.25" thickBot="1">
      <c r="A53" s="5" t="s">
        <v>454</v>
      </c>
      <c r="B53" s="58" t="s">
        <v>453</v>
      </c>
      <c r="C53" s="62">
        <f>ведомств!F102+ведомств!F181</f>
        <v>719.067</v>
      </c>
      <c r="D53" s="62">
        <f>ведомств!G102+ведомств!G181</f>
        <v>719.067</v>
      </c>
    </row>
    <row r="54" spans="1:4" ht="13.5" thickBot="1">
      <c r="A54" s="52" t="s">
        <v>349</v>
      </c>
      <c r="B54" s="57">
        <v>1200</v>
      </c>
      <c r="C54" s="63">
        <f>C56+C55</f>
        <v>533.841</v>
      </c>
      <c r="D54" s="63">
        <f>D56+D55</f>
        <v>533.841</v>
      </c>
    </row>
    <row r="55" spans="1:4" s="17" customFormat="1" ht="14.25" thickBot="1">
      <c r="A55" s="5" t="s">
        <v>457</v>
      </c>
      <c r="B55" s="126" t="s">
        <v>458</v>
      </c>
      <c r="C55" s="127">
        <f>ведомств!F58</f>
        <v>533.841</v>
      </c>
      <c r="D55" s="127">
        <f>ведомств!G58</f>
        <v>533.841</v>
      </c>
    </row>
    <row r="56" spans="1:4" ht="14.25" thickBot="1">
      <c r="A56" s="51" t="s">
        <v>223</v>
      </c>
      <c r="B56" s="58" t="s">
        <v>221</v>
      </c>
      <c r="C56" s="62">
        <f>ведомств!F403</f>
        <v>0</v>
      </c>
      <c r="D56" s="62">
        <f>ведомств!G403</f>
        <v>0</v>
      </c>
    </row>
    <row r="57" spans="1:4" ht="26.25" thickBot="1">
      <c r="A57" s="52" t="s">
        <v>350</v>
      </c>
      <c r="B57" s="57">
        <v>1400</v>
      </c>
      <c r="C57" s="63">
        <f>C58+C59</f>
        <v>21029.3</v>
      </c>
      <c r="D57" s="63">
        <f>D58+D59</f>
        <v>21029.3</v>
      </c>
    </row>
    <row r="58" spans="1:4" ht="27.75" thickBot="1">
      <c r="A58" s="51" t="s">
        <v>195</v>
      </c>
      <c r="B58" s="58">
        <v>1401</v>
      </c>
      <c r="C58" s="62">
        <f>ведомств!F426</f>
        <v>21029.3</v>
      </c>
      <c r="D58" s="62">
        <f>ведомств!G426</f>
        <v>21029.3</v>
      </c>
    </row>
    <row r="59" spans="1:4" ht="14.25" thickBot="1">
      <c r="A59" s="51" t="s">
        <v>521</v>
      </c>
      <c r="B59" s="58" t="s">
        <v>520</v>
      </c>
      <c r="C59" s="62">
        <f>ведомств!F434</f>
        <v>0</v>
      </c>
      <c r="D59" s="62">
        <f>ведомств!G434</f>
        <v>0</v>
      </c>
    </row>
    <row r="60" spans="1:4" ht="15" thickBot="1">
      <c r="A60" s="54" t="s">
        <v>170</v>
      </c>
      <c r="B60" s="60"/>
      <c r="C60" s="64">
        <f>C9+C17+C19+C23+C28+C34+C40+C43+C45+C50+C54+C57+C32</f>
        <v>1321342.6</v>
      </c>
      <c r="D60" s="64">
        <f>D9+D17+D19+D23+D28+D34+D40+D43+D45+D50+D54+D57+D32</f>
        <v>1373424.6</v>
      </c>
    </row>
    <row r="64" ht="12.75">
      <c r="C64" s="130"/>
    </row>
  </sheetData>
  <sheetProtection/>
  <mergeCells count="7">
    <mergeCell ref="C6:C7"/>
    <mergeCell ref="A6:A7"/>
    <mergeCell ref="B6:B7"/>
    <mergeCell ref="C1:D1"/>
    <mergeCell ref="A3:D4"/>
    <mergeCell ref="C5:D5"/>
    <mergeCell ref="D6:D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Иргалеева_ЮЗ</cp:lastModifiedBy>
  <cp:lastPrinted>2020-12-02T04:45:05Z</cp:lastPrinted>
  <dcterms:created xsi:type="dcterms:W3CDTF">1996-10-08T23:32:33Z</dcterms:created>
  <dcterms:modified xsi:type="dcterms:W3CDTF">2023-11-10T06:44:48Z</dcterms:modified>
  <cp:category/>
  <cp:version/>
  <cp:contentType/>
  <cp:contentStatus/>
</cp:coreProperties>
</file>