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0" yWindow="65401" windowWidth="12975" windowHeight="9240" tabRatio="804" activeTab="2"/>
  </bookViews>
  <sheets>
    <sheet name="функц" sheetId="1" r:id="rId1"/>
    <sheet name="ведомств" sheetId="2" r:id="rId2"/>
    <sheet name="прил 8" sheetId="3" r:id="rId3"/>
  </sheets>
  <definedNames>
    <definedName name="_xlnm.Print_Titles" localSheetId="1">'ведомств'!$7:$12</definedName>
    <definedName name="_xlnm.Print_Area" localSheetId="1">'ведомств'!$A$1:$F$852</definedName>
    <definedName name="_xlnm.Print_Area" localSheetId="2">'прил 8'!$A$1:$C$64</definedName>
    <definedName name="_xlnm.Print_Area" localSheetId="0">'функц'!$A$1:$F$426</definedName>
  </definedNames>
  <calcPr fullCalcOnLoad="1"/>
</workbook>
</file>

<file path=xl/sharedStrings.xml><?xml version="1.0" encoding="utf-8"?>
<sst xmlns="http://schemas.openxmlformats.org/spreadsheetml/2006/main" count="5829" uniqueCount="1009">
  <si>
    <t>Организация и осуществление деятельности по опеке и попечительству</t>
  </si>
  <si>
    <t>Наименование</t>
  </si>
  <si>
    <t>Целевая
статья</t>
  </si>
  <si>
    <t>Группа вида расходов</t>
  </si>
  <si>
    <t>Раздел</t>
  </si>
  <si>
    <t>Подраздел</t>
  </si>
  <si>
    <t>01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</si>
  <si>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</si>
  <si>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</si>
  <si>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обеспечения государственных (муниципальных) нужд)</t>
  </si>
  <si>
    <t>Финансовое обеспечение выполнения функций контрольно-счетными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</si>
  <si>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муниципального образования и его заместители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</si>
  <si>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уровня и качества жизни населения Кунашакского муниципального района</t>
  </si>
  <si>
    <t>Повышение эффективности системы управления муниципальным образованием</t>
  </si>
  <si>
    <t>79 0 00 10000</t>
  </si>
  <si>
    <t>10</t>
  </si>
  <si>
    <t>11</t>
  </si>
  <si>
    <t>12</t>
  </si>
  <si>
    <t>13</t>
  </si>
  <si>
    <t>14</t>
  </si>
  <si>
    <t>28 0 00 00000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</si>
  <si>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</si>
  <si>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</si>
  <si>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</si>
  <si>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</si>
  <si>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Межбюджетные трансферты</t>
  </si>
  <si>
    <t>100</t>
  </si>
  <si>
    <t xml:space="preserve">Закупка товаров, работ и услуг для обеспечения
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</si>
  <si>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</si>
  <si>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</t>
  </si>
  <si>
    <t>200</t>
  </si>
  <si>
    <t>Закупка товаров, работ и услуг для государственных (муниципальных) нужд</t>
  </si>
  <si>
    <t>Председатель представительного органа муниципального образования</t>
  </si>
  <si>
    <t>Сельское хозяйство и рыболовство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</si>
  <si>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</si>
  <si>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</si>
  <si>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</si>
  <si>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Обеспечение исполнения муниципальных функций в рамках полномочий муниципального образования</t>
  </si>
  <si>
    <t>Повышение эффективности и результативности деятельности муниципальных служащих</t>
  </si>
  <si>
    <t>Обеспечение безопасности жизнидеятельности граждан</t>
  </si>
  <si>
    <t>Повышение эффективности мер по социальной защите и поддержке населения</t>
  </si>
  <si>
    <t>Обеспечение благоприятных условий для развития малого и среднего предпринимательства, повышение его роли в социально-экономическом развитии района, стимулирование экономической активности субъектов малого и среднего предпринимательства в Кунашакском муниципальном районе</t>
  </si>
  <si>
    <t>Обеспечение качественного и доступного здравоохранения</t>
  </si>
  <si>
    <t>Укрепление здоровья и физического воспитания детей и взрослого населения Кунашакского района</t>
  </si>
  <si>
    <t>Обеспечение творческого и культурного развития личности, участия населения в культурной жизни Кунашакского муниципального района</t>
  </si>
  <si>
    <t>Развитие образования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</si>
  <si>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</si>
  <si>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</si>
  <si>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</si>
  <si>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</si>
  <si>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</si>
  <si>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Управление образования администрации Кунашакского муниципального района</t>
  </si>
  <si>
    <t>Резервные фонды</t>
  </si>
  <si>
    <t>Резервные фонды местных администраций</t>
  </si>
  <si>
    <t>Другие общегосударственные вопросы</t>
  </si>
  <si>
    <t>(тыс. рублей)</t>
  </si>
  <si>
    <t>400</t>
  </si>
  <si>
    <t>Капитальные вложения в объекты недвижимого имущества государственной (муниципальной) собственности</t>
  </si>
  <si>
    <t>0503</t>
  </si>
  <si>
    <t>Молодежная политика и оздоровление детей</t>
  </si>
  <si>
    <t>99 0 04 22500</t>
  </si>
  <si>
    <t>99 0 02 00000</t>
  </si>
  <si>
    <t>99 0 99 00000</t>
  </si>
  <si>
    <t>99 0 99 45201</t>
  </si>
  <si>
    <t>99 0 10 00000</t>
  </si>
  <si>
    <t>Финансовое обеспечение муниципального задания на оказание муниципальных услуг (выполнение работ)</t>
  </si>
  <si>
    <r>
      <t>Социальное обеспечение населения</t>
    </r>
    <r>
      <rPr>
        <sz val="8"/>
        <rFont val="Arial"/>
        <family val="2"/>
      </rPr>
      <t>, в том числе:</t>
    </r>
  </si>
  <si>
    <t>1003</t>
  </si>
  <si>
    <t>Оказание других видов социальной помощи</t>
  </si>
  <si>
    <t>770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</si>
  <si>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</si>
  <si>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</si>
  <si>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Руководитель контрольно-счетной палаты муниципального образования и его заместители</t>
  </si>
  <si>
    <t>0405</t>
  </si>
  <si>
    <t>0702</t>
  </si>
  <si>
    <t>Обеспечение деятельности подведомственных учреждений</t>
  </si>
  <si>
    <r>
      <t>Культура</t>
    </r>
    <r>
      <rPr>
        <sz val="8"/>
        <rFont val="Arial"/>
        <family val="2"/>
      </rPr>
      <t>, в том числе:</t>
    </r>
  </si>
  <si>
    <t>0801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</si>
  <si>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</si>
  <si>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</si>
  <si>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(Социальное обеспечение и иные выплаты населению)</t>
  </si>
  <si>
    <t>Доплаты к пенсиям государственных служащих субъектов Российской Федерации  и муниципальных служащих  (Социальное обеспечение и иные выплаты населению)</t>
  </si>
  <si>
    <t>Оказание других видов социальной помощи (Социальное обеспечение и иные выплаты населению)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</si>
  <si>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</si>
  <si>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</si>
  <si>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(Социальное обеспечение и иные выплаты населению)</t>
  </si>
  <si>
    <t>Организация и осуществление деятельности по опеке и попечительству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</si>
  <si>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</si>
  <si>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государственных полномочий по расчету и предоставлению дотаций сельским поселениям за счет средств областного бюджета (Межбюджетные трансферты)</t>
  </si>
  <si>
    <t>Выравнивание бюджетной обеспеченности поселений (Межбюджетные трансферты)</t>
  </si>
  <si>
    <t>ВСЕГО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</si>
  <si>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</si>
  <si>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Организация работы органов управления социальной защиты населения муниципальных образований 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</si>
  <si>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в 2016-2018 годах"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</si>
  <si>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</si>
  <si>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Расходы общегосударственного характера</t>
  </si>
  <si>
    <t>99 0 00 00000</t>
  </si>
  <si>
    <t>99 0 04 00000</t>
  </si>
  <si>
    <t>99 0 04 20400</t>
  </si>
  <si>
    <t>99 0 04 20401</t>
  </si>
  <si>
    <t>99 0 89 00000</t>
  </si>
  <si>
    <t>Финансовое обеспечение выполнения функций государственными органами</t>
  </si>
  <si>
    <t>99 0 89 20401</t>
  </si>
  <si>
    <t>99 0 04 21100</t>
  </si>
  <si>
    <t>Реализация иных государственных функций в области социальной политики</t>
  </si>
  <si>
    <t>99 0 06 00000</t>
  </si>
  <si>
    <t>99 0 06 50587</t>
  </si>
  <si>
    <t>99 0 04 20300</t>
  </si>
  <si>
    <t>99 0 04 07005</t>
  </si>
  <si>
    <t>99 0 04 09203</t>
  </si>
  <si>
    <t>99 0 06 49101</t>
  </si>
  <si>
    <t>99 0 04 20402</t>
  </si>
  <si>
    <t>Финансовое обеспечение выполнения функций контрольно-счетными органами</t>
  </si>
  <si>
    <t>Пособие на ребенка в соответствии с Законом Челябинской области «О пособии на ребенка»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</si>
  <si>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</si>
  <si>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</si>
  <si>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</si>
  <si>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</si>
  <si>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</si>
  <si>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</si>
  <si>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Целевые программы муниципальных образований</t>
  </si>
  <si>
    <t>Предоставление субсидий бюджетным, автономным учреждениям и иным некоммерческим организациям</t>
  </si>
  <si>
    <t>772</t>
  </si>
  <si>
    <r>
      <t>Другие общегосударственные вопросы</t>
    </r>
    <r>
      <rPr>
        <sz val="8"/>
        <rFont val="Arial"/>
        <family val="2"/>
      </rPr>
      <t>, в том числе:</t>
    </r>
  </si>
  <si>
    <t>Социальное обеспечение населения</t>
  </si>
  <si>
    <t>761</t>
  </si>
  <si>
    <r>
      <t>Дошкольное образование</t>
    </r>
    <r>
      <rPr>
        <sz val="8"/>
        <rFont val="Arial"/>
        <family val="2"/>
      </rPr>
      <t>, в том числе:</t>
    </r>
  </si>
  <si>
    <t>0701</t>
  </si>
  <si>
    <r>
      <t>Общее образование</t>
    </r>
    <r>
      <rPr>
        <sz val="8"/>
        <rFont val="Arial"/>
        <family val="2"/>
      </rPr>
      <t>, в том числе:</t>
    </r>
  </si>
  <si>
    <r>
      <t>Молодежная политика и оздоровление детей</t>
    </r>
    <r>
      <rPr>
        <sz val="8"/>
        <rFont val="Arial"/>
        <family val="2"/>
      </rPr>
      <t>, в том числе:</t>
    </r>
  </si>
  <si>
    <t>0707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</si>
  <si>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</si>
  <si>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Ежемесячная денежная выплата в соответствии с Законом Челябинской области "О звании "Ветеран труда Челябинской области"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</si>
  <si>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</si>
  <si>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r>
      <t>Другие вопросы в области образования</t>
    </r>
    <r>
      <rPr>
        <sz val="8"/>
        <rFont val="Arial"/>
        <family val="2"/>
      </rPr>
      <t>, в том числе</t>
    </r>
  </si>
  <si>
    <t>0709</t>
  </si>
  <si>
    <t>Охрана семьи и детства</t>
  </si>
  <si>
    <t>1004</t>
  </si>
  <si>
    <t>Реализация переданных государственных полномочий по социальному обслуживанию граждан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</si>
  <si>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</si>
  <si>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</si>
  <si>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0409</t>
  </si>
  <si>
    <t>0505</t>
  </si>
  <si>
    <t>Дорожное хозяйство</t>
  </si>
  <si>
    <t>Другие вопросы в области жилищно-коммунального хозяйства</t>
  </si>
  <si>
    <t>760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</si>
  <si>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</si>
  <si>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</si>
  <si>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Организация работы комиссий по делам несовершеннолетних и защите их прав</t>
  </si>
  <si>
    <t>Непрограммные направления деятельности</t>
  </si>
  <si>
    <t>Реализация полномочий Российской Федерации на оплату жилищно-коммунальных услуг отдельным категориям граждан</t>
  </si>
  <si>
    <t>Обеспечение населения Кунашакского муниципального района комфортными условиями проживания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</si>
  <si>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</si>
  <si>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 xml:space="preserve"> 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</si>
  <si>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</si>
  <si>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(Иные бюджетные ассигнования)</t>
  </si>
  <si>
    <t xml:space="preserve">01 </t>
  </si>
  <si>
    <t>04 0 00 00000</t>
  </si>
  <si>
    <t>03 0 00 00000</t>
  </si>
  <si>
    <t>Дотации местным бюджетам</t>
  </si>
  <si>
    <t>99 0 12 00000</t>
  </si>
  <si>
    <t>99 0 12 71130</t>
  </si>
  <si>
    <t>Выравнивание бюджетной обеспеченности поселений</t>
  </si>
  <si>
    <t>10 0 00 00000</t>
  </si>
  <si>
    <t>12 0 00 00000</t>
  </si>
  <si>
    <t>12 1 00 00000</t>
  </si>
  <si>
    <t>768</t>
  </si>
  <si>
    <t>Доплаты к пенсиям государственных служащих субъектов Российской Федерации  и муниципальных служащих</t>
  </si>
  <si>
    <t>Социальное обслуживание населения</t>
  </si>
  <si>
    <t>1002</t>
  </si>
  <si>
    <t>6</t>
  </si>
  <si>
    <r>
      <t>Другие вопросы в области социальной политики</t>
    </r>
    <r>
      <rPr>
        <sz val="8"/>
        <rFont val="Arial"/>
        <family val="2"/>
      </rPr>
      <t>, в том числе:</t>
    </r>
  </si>
  <si>
    <t>1006</t>
  </si>
  <si>
    <t>Финансовое управление администрации Кунашакского муниципального района</t>
  </si>
  <si>
    <t>763</t>
  </si>
  <si>
    <t>1101</t>
  </si>
  <si>
    <t>Итого</t>
  </si>
  <si>
    <t>0900</t>
  </si>
  <si>
    <t>Обеспечение устойчивых темпов экономического развития</t>
  </si>
  <si>
    <t>79 0 00 20000</t>
  </si>
  <si>
    <t>Развитие человеческого капитала</t>
  </si>
  <si>
    <t>79 0 00 30000</t>
  </si>
  <si>
    <t>Обеспечение безопасности жизнедеятельности граждан</t>
  </si>
  <si>
    <t>Выполнение других обязательств муниципальных образований  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</si>
  <si>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  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</si>
  <si>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органами(Закупка товаров, работ и услуг для обеспечения государственных (муниципальных) нужд)</t>
  </si>
  <si>
    <t>Финансовое обеспечение выполнения функций государственными органами  (Иные бюджетные ассигнования)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</si>
  <si>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</si>
  <si>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населения Кунашакского муниципального района комфортными усорвиями проживания</t>
  </si>
  <si>
    <t>Подпрограмма "Комплекснок развитие систем коммунальной инфраструктуры" (Закупка товаров, работ и услуг для обеспечения государственных (муниципальных) нужд)</t>
  </si>
  <si>
    <t>Модернизация системы коммунальной инфраструктуры</t>
  </si>
  <si>
    <t>79 0 00 38000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</si>
  <si>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</si>
  <si>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государственными органами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</si>
  <si>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</si>
  <si>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1400</t>
  </si>
  <si>
    <t>1401</t>
  </si>
  <si>
    <t>0113</t>
  </si>
  <si>
    <t>0804</t>
  </si>
  <si>
    <t>0909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</si>
  <si>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</si>
  <si>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</si>
  <si>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</si>
  <si>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1102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</si>
  <si>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</si>
  <si>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</si>
  <si>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02</t>
  </si>
  <si>
    <t>03</t>
  </si>
  <si>
    <t>04</t>
  </si>
  <si>
    <t>05</t>
  </si>
  <si>
    <t>06</t>
  </si>
  <si>
    <t>07</t>
  </si>
  <si>
    <t>08</t>
  </si>
  <si>
    <t>09</t>
  </si>
  <si>
    <t>Массовый спорт</t>
  </si>
  <si>
    <t>Управление имущественных и земельных отношений администрации Кунашакского муниципального района</t>
  </si>
  <si>
    <t>Органы юстиции</t>
  </si>
  <si>
    <t>0304</t>
  </si>
  <si>
    <t>0203</t>
  </si>
  <si>
    <t>Мобилизационная и вневойсковая подготовка</t>
  </si>
  <si>
    <t>Благоустройство</t>
  </si>
  <si>
    <t>Уплата налога на имущество организаций и земельного налога</t>
  </si>
  <si>
    <t>Выполнение других обязательств муниципальных образований</t>
  </si>
  <si>
    <t>Общеэкономические вопросы</t>
  </si>
  <si>
    <t>0401</t>
  </si>
  <si>
    <t>Реализация переданных государственных полномочий в области охраны труда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</si>
  <si>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</si>
  <si>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1202</t>
  </si>
  <si>
    <t>Информационное освещение деятельности органов государственной власти Челябинской области и поддержка средств массовой информации</t>
  </si>
  <si>
    <t>Периодическая печать и издательства</t>
  </si>
  <si>
    <t>Повышение эффективности мер по социальной защите в поддержке  населения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</si>
  <si>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(Социальное обеспечение и иные выплаты населению)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</si>
  <si>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 (Социальное обеспечение и иные выплаты населению)</t>
  </si>
  <si>
    <t>Ежемесячная денежная выплата в соответствии с Законом Челябин-ской области "О звании "Ветеран труда Челябинской области" (Социальное обеспечение и иные выплаты населению)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</si>
  <si>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</si>
  <si>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</si>
  <si>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Наименование показателя</t>
  </si>
  <si>
    <t>КБК</t>
  </si>
  <si>
    <t>КФСР</t>
  </si>
  <si>
    <t>КЦСР</t>
  </si>
  <si>
    <t>КВР</t>
  </si>
  <si>
    <t>КВСР</t>
  </si>
  <si>
    <t>1</t>
  </si>
  <si>
    <t>2</t>
  </si>
  <si>
    <t>3</t>
  </si>
  <si>
    <t>4</t>
  </si>
  <si>
    <t>5</t>
  </si>
  <si>
    <t/>
  </si>
  <si>
    <t>771</t>
  </si>
  <si>
    <t>79 0 00 00000</t>
  </si>
  <si>
    <t>79 0 00 32000</t>
  </si>
  <si>
    <t>79 0 00 32040</t>
  </si>
  <si>
    <t>79 0 00 35000</t>
  </si>
  <si>
    <t>79 0 00 35010</t>
  </si>
  <si>
    <t>Подпрограмма "Газификация в Кунашакском муниципальном район"</t>
  </si>
  <si>
    <t>79 1 00 35010</t>
  </si>
  <si>
    <t>79 3 00 35010</t>
  </si>
  <si>
    <t>79 0 00 38020</t>
  </si>
  <si>
    <t>79 0 00 11010</t>
  </si>
  <si>
    <t>79 0 00 11000</t>
  </si>
  <si>
    <t>79 0 00 12000</t>
  </si>
  <si>
    <t>79 0 00 32010</t>
  </si>
  <si>
    <t>79 0 00 32030</t>
  </si>
  <si>
    <t>79 0 00 32020</t>
  </si>
  <si>
    <t>79 0 00 32050</t>
  </si>
  <si>
    <t>79 0 00 32060</t>
  </si>
  <si>
    <t>79 0 00 34000</t>
  </si>
  <si>
    <t>79 0 00 21000</t>
  </si>
  <si>
    <t>79 0 00 33000</t>
  </si>
  <si>
    <t>79 0 00 33010</t>
  </si>
  <si>
    <t>79 0 00 11030</t>
  </si>
  <si>
    <t>79 0 00 12020</t>
  </si>
  <si>
    <t>79 0 00 12010</t>
  </si>
  <si>
    <t>79 0 00 21020</t>
  </si>
  <si>
    <t>79 0 00 11020</t>
  </si>
  <si>
    <t>79 0 00 31000</t>
  </si>
  <si>
    <t>79 0 00 31010</t>
  </si>
  <si>
    <t>79 0 00 36000</t>
  </si>
  <si>
    <t>79 0 00 36010</t>
  </si>
  <si>
    <t>79 0 00 37000</t>
  </si>
  <si>
    <t>79 0 00 37010</t>
  </si>
  <si>
    <t>79 0 00 37020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</si>
  <si>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</si>
  <si>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</si>
  <si>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</si>
  <si>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000</t>
  </si>
  <si>
    <t>500</t>
  </si>
  <si>
    <t>762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</si>
  <si>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</si>
  <si>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</si>
  <si>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</si>
  <si>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0104</t>
  </si>
  <si>
    <t>0111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</si>
  <si>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</t>
  </si>
  <si>
    <t>0703</t>
  </si>
  <si>
    <t>Дополнительное образование детей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</si>
  <si>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(Капитальные вложения в объекты недвижимого имущества)</t>
  </si>
  <si>
    <t>Пособие на ребенка в соответствии с Законом Челябинской области «О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</si>
  <si>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ребенка"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</si>
  <si>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</si>
  <si>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детей»(Социальное обеспечение и иные выплаты населению)</t>
  </si>
  <si>
    <t>99 0 07 06010</t>
  </si>
  <si>
    <t xml:space="preserve">Государственная программа Челябинской области "Управление государственными финансами и государственным долгом Челябинской области"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</si>
  <si>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</si>
  <si>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МП "Профилактика  терроризма и экстремизма в Кунашакском муниципальном районе на 2018-2020 годы"</t>
  </si>
  <si>
    <t>МП "Обеспечение общественного порядка и противодействие престпности в Кунашакском муниципальном районе на 2018-2020 годы"</t>
  </si>
  <si>
    <t>22 0 00 00000</t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</si>
  <si>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</t>
    </r>
    <r>
      <rPr>
        <sz val="8"/>
        <rFont val="Arial"/>
        <family val="2"/>
      </rPr>
      <t>в том числе:</t>
    </r>
  </si>
  <si>
    <t>МП "Развитие культуры Кунашакского муниципального района на 2018-2020 годы"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</si>
  <si>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</si>
  <si>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МП "Развитие образования в Кунашакском муниципальном районе на 2018-2020 годы"</t>
  </si>
  <si>
    <t>79 0 00 34010</t>
  </si>
  <si>
    <t>Подпрограмма "Комплексное развитие систем коммунальной инфраструктуры"</t>
  </si>
  <si>
    <t>Судебная система</t>
  </si>
  <si>
    <t>0105</t>
  </si>
  <si>
    <t xml:space="preserve">99 0 02 51200
</t>
  </si>
  <si>
    <t xml:space="preserve">Субвенции местным бюджетам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</si>
  <si>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</si>
  <si>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 xml:space="preserve">Обеспечение питанием детей из малообеспеченных семей и детей с нарушениями здоровья, обучающихся в муниципальных общеобразовательных организациях
</t>
  </si>
  <si>
    <t>Межбюджетные трансферты, передаваемые бюджетам поселений на осуществление части полномочий по решению вопросо местного значения в соответствии с заключенными соглашениями</t>
  </si>
  <si>
    <t>766</t>
  </si>
  <si>
    <t>МП "Управление муниципальным имуществом на 2018-2020 годы"</t>
  </si>
  <si>
    <t xml:space="preserve">Подпрограмма «Дети Южного Урала» </t>
  </si>
  <si>
    <t>28 1 00 00000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</si>
  <si>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(Закупка товаров, работ и услуг для обеспечения государственных (муниципальных) нужд)</t>
  </si>
  <si>
    <t>20 0 00 00000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</si>
  <si>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на 2015 - 2019 годы
</t>
  </si>
  <si>
    <t>21 0 00 00000</t>
  </si>
  <si>
    <t>28 2 00 00000</t>
  </si>
  <si>
    <t xml:space="preserve">Подпрограмма "Дети Южного Урала"
</t>
  </si>
  <si>
    <t xml:space="preserve">Подпрограмма "Повышение качества жизни граждан пожилого возраста и иных категорий граждан"
</t>
  </si>
  <si>
    <t>28 4 00 00000</t>
  </si>
  <si>
    <t>Подпрограмма "Функционирование системы социального обслуживания и социальной поддержки отдельных категорий граждан</t>
  </si>
  <si>
    <t xml:space="preserve">Государственная программа Челябинской области "Развитие сельского хозяйства в Челябинской области на 2017 - 2020 годы"
</t>
  </si>
  <si>
    <t>31 0 00 00000</t>
  </si>
  <si>
    <t>38 0 00 00000</t>
  </si>
  <si>
    <t>МП "Управление муниципальным имуществом на 2018-2020 годы" (Закупка товаров, работ и услуг для обеспечения государственных (муниципальных) нужд)</t>
  </si>
  <si>
    <t>МП "Развитие муниципальной службы в Кунашакском муниципальном районе на 2018-2020 годы" (Закупка товаров, работ и услуг для обеспечения государственных (муниципальных) нужд)</t>
  </si>
  <si>
    <t>МП "Развитие муниципальной службы в Кунашакском муниципальном районе на 2018-2020 годы"</t>
  </si>
  <si>
    <t>МП "Профилактика  терроризма и экстремизма в Кунашакском муниципальном районе на 2018-2020 годы" (Закупка товаров, работ и услуг для обеспечения государственных (муниципальных) нужд)</t>
  </si>
  <si>
    <t>МП "Обеспечение общественного порядка и противодействие престпности в Кунашакском муниципальном районе на 2018-2020 годы" (Закупка товаров, работ и услуг для обеспечения государственных (муниципальных) нужд)</t>
  </si>
  <si>
    <t xml:space="preserve">Капитальные вложения в объекты недвижимого имущества государственной (муниципальной) собственности
</t>
  </si>
  <si>
    <t>Субвенции местным бюджетам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</si>
  <si>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</si>
  <si>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 местных администраций (Иные бюджетные ассигнования)</t>
  </si>
  <si>
    <t>Финансовое обеспечение выполнения функций контрольно-счетными органами (Закупка товаров, работ и услуг для обеспечения государственных (муниципальных) нужд)</t>
  </si>
  <si>
    <t>99 0 07 00000</t>
  </si>
  <si>
    <t>Межбюджетные трансферты бюджетам субъектов Российской Федерации и муниципальных образований общего характера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</si>
  <si>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</si>
  <si>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</si>
  <si>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обеспечения государственных (муниципальных) нужд)</t>
  </si>
  <si>
    <t xml:space="preserve">Наименование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</si>
  <si>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</si>
  <si>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</si>
  <si>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</si>
  <si>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</si>
  <si>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</si>
  <si>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</si>
  <si>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</si>
  <si>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</si>
  <si>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</si>
  <si>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</si>
  <si>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</si>
  <si>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</si>
  <si>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</si>
  <si>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</si>
  <si>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</si>
  <si>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</si>
  <si>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</si>
  <si>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</si>
  <si>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</si>
  <si>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</si>
  <si>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</si>
  <si>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СРЕДСТВА МАССОВОЙ ИНФОРМАЦИИ</t>
  </si>
  <si>
    <t>МЕЖБЮДЖЕТНЫЕ ТРАНСФЕРТЫ БЮДЖЕТАМ СУБЪЕКТОВ РФ И МУНИЦИПАЛЬНЫХ ОБРАЗОВАНИЙ ОБЩЕГО ХАРАКТЕРА</t>
  </si>
  <si>
    <t>0100</t>
  </si>
  <si>
    <t>0200</t>
  </si>
  <si>
    <t>0300</t>
  </si>
  <si>
    <t>0400</t>
  </si>
  <si>
    <t>0500</t>
  </si>
  <si>
    <t>0700</t>
  </si>
  <si>
    <t>0800</t>
  </si>
  <si>
    <t>МП "Развитие гражданской обороны, защита населения и территории Кунашакского муниципального района от чрезвычайных ситуаций природного и техногенного характера, обеспечение пожарной безопасности на 2018 - 2020 годы"</t>
  </si>
  <si>
    <t>МП "Развитие гражданской обороны, защиты населения и территорий Кунашакского муниципального района от чрезвычайных ситуаций природного и техногенного характера, обеспечение пожарной безопасности на 2018 - 2020 годы"  (Закупка товаров, работ и услуг для обеспечения государственных (муниципальных) нужд)</t>
  </si>
  <si>
    <t>МП "Энергосбережение на территории Кунашакского муниципальног орайона Челябинской области на 2018-2020 годы"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</si>
  <si>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
</t>
  </si>
  <si>
    <t>14 0 00 00000</t>
  </si>
  <si>
    <t>0502</t>
  </si>
  <si>
    <t xml:space="preserve"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
</t>
  </si>
  <si>
    <t>Коммунальное хозяйство</t>
  </si>
  <si>
    <t>Компенсация расходов на уплату взноса на капитальный ремонт общего имущества в сногоквартирном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 (Социальное обеспечение и иные выплаты населению)</t>
  </si>
  <si>
    <t>79 2 00 37020</t>
  </si>
  <si>
    <t>Подпрограмма "Развитие дополнительного образования МКУДО ДШИ с.Халитово, МКУДО с.Кунашак"</t>
  </si>
  <si>
    <t>Подпрограмма "Развитие дополнительного образования МКУДО ДШИ с.Халитово, МКУДО с.Кунашак"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</si>
  <si>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дополнительного образования МКУДО ДШИ с.Халитово, МКУДО с.Кунашак" (Иные бюджетные ассигнования)</t>
  </si>
  <si>
    <t>Подпрограмма "Развитие дополнительного образования МКУДО ДШИ с.Халитово, МКУДО с.Кунашак" (Закупка товаров, работ и услуг для обеспечения государственных (муниципальных) нужд)</t>
  </si>
  <si>
    <t>Подпрограмма "Совершенстование библиотечного обслуживания Кунашакского муниципального района" на 2018-2020 годы"</t>
  </si>
  <si>
    <t>79 1 00 37020</t>
  </si>
  <si>
    <t>Подпрограмма "Развитие музейной деятельности районного историко-краеведческого музея" на 2018-2020 годы</t>
  </si>
  <si>
    <t>79 3 00 37020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</si>
  <si>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на 2018-2020 годы</t>
  </si>
  <si>
    <t>79 4 00 37020</t>
  </si>
  <si>
    <t>79 5 00 37020</t>
  </si>
  <si>
    <t>Подпрограмма "Совершенстование библиотечного обслуживания Кунашакского муниципального района" на 2018-2020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</si>
  <si>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"Совершенстование библиотечного обслуживания Кунашакского муниципального района" на 2018-2020 годы" (Закупка товаров, работ и услуг для обеспечения государственных (муниципальных) нужд)</t>
  </si>
  <si>
    <t>Подпрограмма "Совершенстование библиотечного обслуживания Кунашакского муниципального района" на 2018-2020 годы" (Иные бюджетные ассигнования)</t>
  </si>
  <si>
    <t>Подпрограмма "Развитие музейной деятельности районного историко-краеведческого музея" на 2018-2020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</si>
  <si>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музейной деятельности районного историко-краеведческого музея" на 2018-2020 годы" (Закупка товаров, работ и услуг для обеспечения государственных (муниципальных) нужд)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</si>
  <si>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на 2018-2020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</si>
  <si>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на 2018-2020 годы" (Закупка товаров, работ и услуг для обеспечения государственных (муниципальных) нужд)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</si>
  <si>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на 2018-2020 годы" (Иные бюджетные ассигнования)</t>
  </si>
  <si>
    <t>Подпрограмма "Проведение культурно-массовых мероприятий в соответствии с Календарным планом Управления культуры, спорта, молодежной политики и информации администрации Кунашакского муниципального района" (Закупка товаров, работ и услуг для обеспечения государственных (муниципальных) нужд)</t>
  </si>
  <si>
    <t>Подрограмма "Развитие дошкольного образования Кунашакского муниципального района" на 2018-2020 годы</t>
  </si>
  <si>
    <t>79 1 00 31010</t>
  </si>
  <si>
    <t>Подрограмма "Развитие дошкольного образования Кунашакского муниципального района" на 2018-2020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</si>
  <si>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"Развитие дошкольного образования Кунашакского муниципального района" на 2018-2020 годы" (Закупка товаров, работ и услуг для обеспечения государственных (муниципальных) нужд)</t>
  </si>
  <si>
    <t>Подрограмма "Развитие дошкольного образования Кунашакского муниципального района" на 2018-2020 годы  (Иные бюджетные ассигнования)</t>
  </si>
  <si>
    <t>Подрограмма "Развитие общего образования Кунашакского муниципального района" на 2018-2020 годы</t>
  </si>
  <si>
    <t>79 2 00 31010</t>
  </si>
  <si>
    <t>79 4 00 31010</t>
  </si>
  <si>
    <t>Подрограмма "Организация питания детей в муниципальных образовательных учреждениях на 2018-2020 годы"</t>
  </si>
  <si>
    <t>Подрограмма "Развитие общего образования Кунашакского муниципального района" на 2018-2020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</si>
  <si>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"Развитие общего образования Кунашакского муниципального района" на 2018-2020 годы" (Закупка товаров, работ и услуг для обеспечения государственных (муниципальных) нужд)</t>
  </si>
  <si>
    <t>Подрограмма "Развитие общего образования Кунашакского муниципального района" на 2018-2020 годы" (Иные бюджетные ассигнования)</t>
  </si>
  <si>
    <t>Подрограмма "Организация питания детей в муниципальных образовательных учреждениях на 2018-2020 годы" (Закупка товаров, работ и услуг для обеспечения государственных (муниципальных) нужд)</t>
  </si>
  <si>
    <t>Подрограмма "Развитие дополнительного образования Кунашакского муниципального района" на 2018-2020 годы</t>
  </si>
  <si>
    <t>79 3 00 31010</t>
  </si>
  <si>
    <t xml:space="preserve">Подрограмма "Развитие дополнительного образования Кунашакского муниципального района" на 2018-2020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</si>
  <si>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Подрограмма "Развитие дополнительного образования Кунашакского муниципального района" на 2018-2020 годы" (Закупка товаров, работ и услуг для обеспечения государственных (муниципальных) нужд)</t>
  </si>
  <si>
    <t>79 5 00 31010</t>
  </si>
  <si>
    <t>79 6 00 31010</t>
  </si>
  <si>
    <t>Подрограмма "Прочие мероприятия в области образования " на 2018-2020 годы</t>
  </si>
  <si>
    <t>79 Б 00 31010</t>
  </si>
  <si>
    <t>79 А 00 31010</t>
  </si>
  <si>
    <t>Подрограмма "Профилактика безнадзорности и правонарушений несовершеннолетних" на 2018-2020 годы</t>
  </si>
  <si>
    <t>Подрограмма "Капитальный ремонт образовательных организаций Кунашакского муниципального района" на 2018-2020 годы</t>
  </si>
  <si>
    <t>Подрограмма "Прочие мероприятия в области образования " на 2018-2020 годы" (Закупка товаров, работ и услуг для обеспечения государственных (муниципальных) нужд)</t>
  </si>
  <si>
    <t>Подрограмма "Профилактика безнадзорности и правонарушений несовершеннолетних" на 2018-2020 годы" (Закупка товаров, работ и услуг для обеспечения государственных (муниципальных) нужд)</t>
  </si>
  <si>
    <t>Подрограмма "Капитальный ремонт образовательных организаций Кунашакского муниципального района" на 2018-2020 годы" (Закупка товаров, работ и услуг для обеспечения государственных (муниципальных) нужд)</t>
  </si>
  <si>
    <t>Подпрограмма "Газификация в Кунашакском муниципальном районе" (Закупка товаров, работ и услуг для обеспечения государственных (муниципальных) нужд)</t>
  </si>
  <si>
    <t>Реализация приоритетного проекта "Формирование комфортной городской среды"</t>
  </si>
  <si>
    <t xml:space="preserve">Государственная программа Челябинской области "Благоустройство населенных пунктов Челябинской области" на 2018 - 2022 годы
</t>
  </si>
  <si>
    <t>45 0 00 00000</t>
  </si>
  <si>
    <t>45 0 01 00000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</si>
  <si>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(Закупка товаров, работ и услуг для обеспечения государственных (муниципальных) нужд)</t>
  </si>
  <si>
    <t>МП "Энергосбережение на территории Кунашакского муниципального района Челябинской области на 2018-2020 годы" (Закупка товаров, работ и услуг для обеспечения государственных (муниципальных) нужд)</t>
  </si>
  <si>
    <t xml:space="preserve">Контрольное управление администрации Кунашакского муниципального района </t>
  </si>
  <si>
    <t xml:space="preserve">Контрольно-ревизионная комиссия Кунашакского муниципального района </t>
  </si>
  <si>
    <t>Администрация Кунашакского муниципального района</t>
  </si>
  <si>
    <t>Собрание депутатов Кунашакского муниципального района</t>
  </si>
  <si>
    <t>Управление социальной защиты населения администрации Кунашакского муниципального района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</si>
  <si>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</si>
  <si>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Приобретение транспортных средств для организации перевозки обучающихся</t>
  </si>
  <si>
    <t>Приобретение транспортных средств для организации перевозки обучающихся (Закупка товаров, работ и услуг для обеспечения государственных (муниципальных) нужд)</t>
  </si>
  <si>
    <t>79 0 00 11040</t>
  </si>
  <si>
    <t>Подрограмма "Отдых, оздоровление, занятость детей и молодежи Кунашакского муниципального района" на 2018-2020 годы</t>
  </si>
  <si>
    <t>МП "Улучшение условий и охраны труда в Кунашакском муниципальном районе на 2019-2021 годы" (Закупка товаров, работ и услуг для обеспечения государственных (муниципальных) нужд)</t>
  </si>
  <si>
    <t>МП "Улучшение условий и охраны труда в Кунашакском муниципальном районе на 2019-2021 годы"</t>
  </si>
  <si>
    <t>МП "Переселение в 2019-2021 годы граждан из аварийного жилищного фонда на территории КМР" (Закупка товаров, работ и услуг для обеспечения государственных (муниципальных) нужд)</t>
  </si>
  <si>
    <t>МП "Переселение в 2019-2021 годы граждан из аварийного жилищного фонда на территории КМР"</t>
  </si>
  <si>
    <t>МП "Описание местоположения границ населенных пунктов Кунашакского муниципального района"</t>
  </si>
  <si>
    <t>Проведение работ по описанию местоположения границ территориальных зон</t>
  </si>
  <si>
    <t xml:space="preserve">Проведение работ по описанию местоположения границ территориальных зон (Закупка товаров, работ и услуг для обеспечения государственных (муниципальных) нужд)
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</si>
  <si>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</si>
  <si>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99 0 00 99090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</si>
  <si>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</si>
  <si>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</si>
  <si>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</si>
  <si>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22 0 00 22030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</si>
  <si>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</si>
  <si>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</si>
  <si>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Разработка и внедрение цифровых технологий, направленных на рациональное использование земель сельскохозяйственного назначения (Закупка товаров, работ и услуг для государственных (муниципальных) нужд)</t>
  </si>
  <si>
    <t>Оказание консультационной помощи по вопросам сельскохозяйственного производства (Закупка товаров, работ и услуг для государственных (муниципальных) нужд)</t>
  </si>
  <si>
    <t xml:space="preserve">14 2 00 14060
</t>
  </si>
  <si>
    <t>45 0 F2 55550</t>
  </si>
  <si>
    <t>Реализация программ Формирование комфортной городской среды" (Закупка товаров, работ и услуг для обеспечения государственных (муниципальных) нужд)</t>
  </si>
  <si>
    <t>14 2 00 14050</t>
  </si>
  <si>
    <t>Строительство газопроводов и газовых сетей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</si>
  <si>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</si>
  <si>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99 0 00 99120</t>
  </si>
  <si>
    <t xml:space="preserve"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
</t>
  </si>
  <si>
    <t xml:space="preserve"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(Закупка товаров, работ и услуг для обеспечения государственных (муниципальных) нужд)
</t>
  </si>
  <si>
    <t>Организация отдыха детей в каникулярное время</t>
  </si>
  <si>
    <t>Организация и проведение мероприятий с детьми и молодежью (Закупка товаров, работ и услуг для государственных (муниципальных) нужд)</t>
  </si>
  <si>
    <t>38 1 00 L519Б</t>
  </si>
  <si>
    <t>Комплектование книжных фондов муниципальных общедоступных  библиотек (Закупка товаров, работ и услуг для государственных (муниципальных) нужд)</t>
  </si>
  <si>
    <t>28 4 00 28000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</si>
  <si>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</si>
  <si>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28 1 00 53800</t>
  </si>
  <si>
    <t>28 2 00 28300</t>
  </si>
  <si>
    <t>28 2 00 28310</t>
  </si>
  <si>
    <t>28 2 00 28320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</si>
  <si>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</si>
  <si>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28 2 00 28330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</si>
  <si>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</si>
  <si>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</si>
  <si>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28 2 00 28340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</si>
  <si>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 (Социальное обеспечение и иные выплаты населению)</t>
  </si>
  <si>
    <t>28 2 00 28350</t>
  </si>
  <si>
    <t>28 2 00 28370</t>
  </si>
  <si>
    <t>28 2 00 51370</t>
  </si>
  <si>
    <t>28 2 00 52200</t>
  </si>
  <si>
    <t>28 2 00 52500</t>
  </si>
  <si>
    <t>28 2 00 52800</t>
  </si>
  <si>
    <t>28 2 00 28380</t>
  </si>
  <si>
    <t>28 2 00 28390</t>
  </si>
  <si>
    <t>28 2 00 28410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</si>
  <si>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</si>
  <si>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 (Социальное обеспечение и иные выплаты населению)</t>
  </si>
  <si>
    <t>04 0 00 04050</t>
  </si>
  <si>
    <t>28 1 00 28100</t>
  </si>
  <si>
    <t>28 1 00 28130</t>
  </si>
  <si>
    <t>28 1 00 28140</t>
  </si>
  <si>
    <t>28 1 00 28220</t>
  </si>
  <si>
    <t>28 1 00 28190</t>
  </si>
  <si>
    <t>28 1 Р1 28180</t>
  </si>
  <si>
    <t>28 1 00 28110</t>
  </si>
  <si>
    <t>28 4 00 28080</t>
  </si>
  <si>
    <t>20 1 00 20045</t>
  </si>
  <si>
    <t>20 2 00 20047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</si>
  <si>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</si>
  <si>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10 3 00 72870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</si>
  <si>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</si>
  <si>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</si>
  <si>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12 1 00 12010</t>
  </si>
  <si>
    <t>Подрограмма "Прочие мероприятия в области образования " на 2018-2020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</si>
  <si>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"Прочие мероприятия в области образования " на 2018-2020 годы" (Иные бюджетные ассигнования)</t>
  </si>
  <si>
    <t>742</t>
  </si>
  <si>
    <t>Муниципальное учреждение "Управление культуры, молодежной политики и информации администрации Кунашакского муниципального района"</t>
  </si>
  <si>
    <t>743</t>
  </si>
  <si>
    <t>Комплектование книжных фондов муниципальных общедоступных библиотек</t>
  </si>
  <si>
    <t>Подпрограмма "Проведение культурно-массовых мероприятий в соответствии с Календарным планом Управления культуры, молодежной политики и информации администрации Кунашакского муниципального района"</t>
  </si>
  <si>
    <t>Физическая культура</t>
  </si>
  <si>
    <t>Организация и проведение мероприятий с детьми и молодежью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</si>
  <si>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</si>
  <si>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r>
      <t>Другие вопросы в области культуры, кинематографии</t>
    </r>
    <r>
      <rPr>
        <i/>
        <sz val="8"/>
        <rFont val="Arial"/>
        <family val="2"/>
      </rPr>
      <t>, в том числе:</t>
    </r>
  </si>
  <si>
    <t xml:space="preserve">31 6 00 61010
</t>
  </si>
  <si>
    <t>31 6 00 61010</t>
  </si>
  <si>
    <t>Организация отдыха детей в каникулярное время  (Закупка товаров, работ и услуг для обеспечения государственных (муниципальных) нужд)</t>
  </si>
  <si>
    <t>МП "Развитие гражданской обороны, защиты населения и территорий Кунашакского муниципального района от чрезвычайных ситуаций природного и техногенного характера, обеспечение пожарной безопасности на 2018 - 2020 годы"  (Межбюджетные трансферты)</t>
  </si>
  <si>
    <t>Капитальный ремонт, ремонт и содержание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</si>
  <si>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</si>
  <si>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79 1 E8 S1010</t>
  </si>
  <si>
    <t>79 2 E8 S1010</t>
  </si>
  <si>
    <t>Подпрограмма "Молодые граждане Кунашакского муниципального района" (софинансирование)</t>
  </si>
  <si>
    <t>Подпрограмма "Патриотическое воспитание молодых граждан Кунашакского муниципального района" (софинансирование)</t>
  </si>
  <si>
    <t>Подпрограмма "Молодые граждане Кунашакского муниципального района" (софинансирование) (Закупка товаров, работ и услуг для обеспечения государственных (муниципальных) нужд)</t>
  </si>
  <si>
    <t>Подпрограмма "Патриотическое воспитание молодых граждан Кунашакского муниципального района" (софинансирование) (Закупка товаров, работ и услуг для обеспечения государственных (муниципальных) нужд)</t>
  </si>
  <si>
    <t>Капитальные вложения в объекты государственной (муниципальной) собственности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</si>
  <si>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на 2018-2020 годы" (Капитальные вложения в объекты государственной (муниципальной) собственности)</t>
  </si>
  <si>
    <t>79 7 00 35010</t>
  </si>
  <si>
    <t>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 на 2019-2021гг.</t>
  </si>
  <si>
    <t>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 на 2019-2021гг. (Закупка товаров, работ и услуг для обеспечения государственных (муниципальных) нужд)</t>
  </si>
  <si>
    <t>1105</t>
  </si>
  <si>
    <t>Другие вопросы в области физической культуры и спорта</t>
  </si>
  <si>
    <t>Средства массовой информации</t>
  </si>
  <si>
    <t>1200</t>
  </si>
  <si>
    <t>Телевидение и радиовещание</t>
  </si>
  <si>
    <t>1201</t>
  </si>
  <si>
    <t>99 0 10 44400</t>
  </si>
  <si>
    <t>Средства массовой информации (Предоставление субсидий бюджетным, автономным учреждениям и иным некоммерческим организациям)</t>
  </si>
  <si>
    <t>14 2 00 14060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</si>
  <si>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(Закупка товаров, работ и услуг для обеспечения государственных (муниципальных) нужд)</t>
  </si>
  <si>
    <t>Проведение капитального ремонта зданий и сооружений муниципальных организаций дошкольного образования</t>
  </si>
  <si>
    <t>04 1 00 04080</t>
  </si>
  <si>
    <t>Проведение капитального ремонта зданий и сооружений муниципальных организаций дошкольного образования (Закупка товаров, работ и услуг для обеспечения государственных (муниципальных) нужд)</t>
  </si>
  <si>
    <t>03 1 00 03330</t>
  </si>
  <si>
    <t>11 2 00 11010</t>
  </si>
  <si>
    <t>11 0 00 00000</t>
  </si>
  <si>
    <t>Государственная программа Челябинской области «Содействие созданию в Челябинской области (исходя из прогнозируемой потребности) новых мест в общеобразовательных организациях»</t>
  </si>
  <si>
    <t>Проведение капитального ремонта зданий муниципальных общеобразовательных организаций</t>
  </si>
  <si>
    <t>Проведение капитального ремонта зданий муниципальных общеобразовательных организаций (Закупка товаров, работ и услуг для обеспечения государственных (муниципальных) нужд)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</si>
  <si>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</si>
  <si>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03 1 00 03300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</si>
  <si>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(Закупка товаров, работ и услуг для обеспечения государственных (муниципальных) нужд)</t>
  </si>
  <si>
    <t>Проведение ремонтных работ по замене оконных блоков в муниципальных общеобразовательных организациях (Закупка товаров, работ и услуг для обеспечения государственных (муниципальных) нужд)</t>
  </si>
  <si>
    <t>Проведение ремонтных работ по замене оконных блоков в муниципальных общеобразовательных организациях</t>
  </si>
  <si>
    <t>Проведение капитального ремонта зданий и сооружений муниципальных организаций отдыха и оздоровления детей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</si>
  <si>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</si>
  <si>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 (Предоставление субсидий бюджетным, автономным учреждениям и иным некоммерческим организациям)</t>
  </si>
  <si>
    <t>Выполнение других обязательств муниципальных образований (Предоставление субсидий бюджетным, автономным учреждениям и иным некоммерческим организациям)</t>
  </si>
  <si>
    <t>03 1 00 03310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</si>
  <si>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</si>
  <si>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Реализация инвестиционных проектов на территории муниципальных образований</t>
  </si>
  <si>
    <t>20 1 00 2004В</t>
  </si>
  <si>
    <t>Реализация инвестиционных проектов на территории муниципальных образований (Закупка товаров, работ и услуг для государственных (муниципальных) нужд)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</si>
  <si>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</si>
  <si>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Оплата услуг специалистов по организации физкультурно-оздоровительной и спортив-но-массовой работы с населением от 6 до 18 лет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</si>
  <si>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</si>
  <si>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20 1 00 2004Г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</si>
  <si>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</si>
  <si>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20 1 00 20044</t>
  </si>
  <si>
    <t>Приобретение спортивного инвентаря и оборудования для физкультурно-спортивных организаций</t>
  </si>
  <si>
    <t>Приобретение спортивного инвентаря и оборудования для физкультурно-спортивных организаций (Закупка товаров, работ и услуг для государственных (муниципальных) нужд)</t>
  </si>
  <si>
    <t>79 4 00 35010</t>
  </si>
  <si>
    <t>Подпрограмма "Капитальный ремонт многоквартирных домов в Кунашакском муниципальном районе"</t>
  </si>
  <si>
    <t>Подпрограмма "Капитальный ремонт многоквартирных домов в Кунашакском муниципальном районе" (Закупка товаров, работ и услуг для обеспечения государственных (муниципальных) нужд)</t>
  </si>
  <si>
    <t>79 6 00 35010</t>
  </si>
  <si>
    <t>Подпрограмма "Подготовка земельных участков для освоения в целях жилищного строительства в Кунашакском муниципальном районе"</t>
  </si>
  <si>
    <t>Подпрограмма "Подготовка земельных участков для освоения в целях жилищного строительства в Кунашакском муниципальном районе" (Закупка товаров, работ и услуг для обеспечения государственных (муниципальных) нужд)</t>
  </si>
  <si>
    <t>МП "Развитие здравоохранения Кунашакского муниципального района на 2020-2022 годы"</t>
  </si>
  <si>
    <t>Выполнение других обязательств муниципальных образований  (Иные бюджетные ассигнования)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</si>
  <si>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
</t>
  </si>
  <si>
    <t>МП "Повышение безопасности дорожного движения в Кунашакском муниципальном районе на 2020-2022 годы"</t>
  </si>
  <si>
    <t>МП "Доступное и комфортное жилье - гражданам России в Кунашакском муниципальном районена 2020-2022 гг."</t>
  </si>
  <si>
    <t>МП "Противодействия коррупции на территории Кунашакского муниципального района на 2020-2022 годы"</t>
  </si>
  <si>
    <t>МП "Развитие малого и среднего предпринимательства, сельского хозяйства и рыболовства в Кунашакском муниципальном районе на 2020-2022 годы"</t>
  </si>
  <si>
    <t>МП "Комплексные меры по профилактике наркомании в Кунашакском муниципальном районе на 2020-2022 годы"</t>
  </si>
  <si>
    <t>Государственная программа Челябинской области «Развитие социальной защиты населения в Челябинской области» на 2020–2022 годы</t>
  </si>
  <si>
    <t>МП "Развитие социальной защиты населения Кунашакского муниципального района" на 2020-2022 годы"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</si>
  <si>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на 2020 - 2022 годы
</t>
  </si>
  <si>
    <t xml:space="preserve">Государственная программа Челябинской области "Развитие физической культуры и спорта в Челябинской области" на 2020 - 2022 годы
</t>
  </si>
  <si>
    <t>Государственная программа Челябинской области "Улучшение условий и охраны труда в Челябинской области на 2019-2021 годы"</t>
  </si>
  <si>
    <t xml:space="preserve">Государственная программа Челябинской области "Развитие культуры и туризма в Челябинской области на 2020 - 2022 годы"
</t>
  </si>
  <si>
    <t>МП "Описание местоположения границ населенных пунктов Кунашакского муниципального района на 2018-2020 годы" (Закупка товаров, работ и услуг для обеспечения государственных (муниципальных) нужд)</t>
  </si>
  <si>
    <t>МП "Проиводействия коррупции на территории Кунашакского муниципального района на 2020-2022 годы" (Закупка товаров, работ и услуг для обеспечения государственных (муниципальных) нужд)</t>
  </si>
  <si>
    <t>МП "Развитие малого и среднего предпринимательства, сельского хозяйства и рыболовства в Кунашакском муниципальном районе на 2020-2022 годы" (Закупка товаров, работ и услуг для обеспечения государственных (муниципальных) нужд)</t>
  </si>
  <si>
    <t>МП "Комплексные меры по профилактике наркомании в Кунашакском муниципальном районе  на 2020-2022 годы" (Закупка товаров, работ и услуг для обеспечения государственных (муниципальных) нужд)</t>
  </si>
  <si>
    <t>МП "Развитие здравоохранения Кунашакского муниципального района на 2020-2022 годы" (Закупка товаров, работ и услуг для обеспечения государственных (муниципальных) нужд)</t>
  </si>
  <si>
    <t>МП "Развитие социальной защиты населения Кунашакского муниципального района" на 2020-2022 годы" (Социальное обеспечение и иные выплаты населению)</t>
  </si>
  <si>
    <t>МП "Доступное и комфортное жилье - гражданам России" в Кунашакском муниципальном районе Челябинской области на 2020-2022 гг."</t>
  </si>
  <si>
    <t>МП "Развитие физической культуры и спорта в Кунашакском муниципальном районе" на 2020-2022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</si>
  <si>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МП "Развитие физической культуры и спорта в Кунашакском муниципальном районе" на 2020-2022 годы (Закупка товаров, работ и услуг для обеспечения государственных (муниципальных) нужд)</t>
  </si>
  <si>
    <t>МП "Развитие физической культуры и спорта в Кунашакском муниципальном районе" на 2020-2022 годы (Предоставление субсидий бюджетным, автономным учреждениям и иным некоммерческим организациям)</t>
  </si>
  <si>
    <t>МП "Развитие физической культуры и спорта в Кунашакском муниципальном районе" на 2020-2022 годы (Иные бюджетные ассигнования)</t>
  </si>
  <si>
    <t>Государственная программа Челябинской области «Дети Южного Урала»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</si>
  <si>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документов"</t>
  </si>
  <si>
    <t>Государственная программа Челябинской области "Развитие архивного дела в Челябинской области"</t>
  </si>
  <si>
    <t>Государственная программа Челябинской области "Улучшение условий и охраны труда в Челябинской области"</t>
  </si>
  <si>
    <t xml:space="preserve">Государственная программа Челябинской области "Развитие образования в Челябинской области" </t>
  </si>
  <si>
    <t>Государственная программа Челябинской области «Развитие образования в Челябинской области"</t>
  </si>
  <si>
    <t>Обеспечение проведения выборов и референдумов</t>
  </si>
  <si>
    <t>0107</t>
  </si>
  <si>
    <t>99 0 04 00020</t>
  </si>
  <si>
    <t>Проведение выборов в представительные органы местного самоуправления</t>
  </si>
  <si>
    <t>Прочие мероприятия по благоустройству (содержание свалки)</t>
  </si>
  <si>
    <t>99 0 60 60005</t>
  </si>
  <si>
    <t>Мероприятия в области благоустройства</t>
  </si>
  <si>
    <t>99 0 60 00000</t>
  </si>
  <si>
    <t>Прочие мероприятия по благоустройству (содержание свалки) (Закупка товаров, работ и услуг для обеспечения государственных (муниципальных) нужд)</t>
  </si>
  <si>
    <t>Государственная программа Челябинской области "Развитие образования в Челябинской области"</t>
  </si>
  <si>
    <t>МП "Организация временного трудоустройства безработных граждан, испытывающих трудности в поиске работы на территории Кунашакского муниципального района  на 2020 год"</t>
  </si>
  <si>
    <t>МП "Повышение эффективности реализации молодежной политики в Кунашакском муниципальном районе на 2020-2022 годы"</t>
  </si>
  <si>
    <t>Создание новых мест в общеобразовательных организациях, расположенных на территории Челябинской области</t>
  </si>
  <si>
    <t>Создание новых мест в общеобразовательных организациях, расположенных на территории Челябинской области (Закупка товаров, работ и услуг для обеспечения государственных (муниципальных) нужд)</t>
  </si>
  <si>
    <t>38 6 00 6811 0</t>
  </si>
  <si>
    <t xml:space="preserve">Государственная программа Челябинской области "Развитие культуры и туризма в Челябинской области"
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</si>
  <si>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(Закупка товаров, работ и услуг для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</si>
  <si>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
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</si>
  <si>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(Закупка товаров, работ и услуг для обеспечения государственных (муниципальных) нужд)
</t>
  </si>
  <si>
    <t>Внедрение целевой модели цифровой образовательной среды в общеобразовательных организациях, расположенных на территории Челябинской области</t>
  </si>
  <si>
    <t>03 5 E4 52100</t>
  </si>
  <si>
    <t>Внедрение целевой модели цифровой образовательной среды в общеобразовательных организациях, расположенных на территории Челябинской области (Закупка товаров, работ и услуг для обеспечения государственных (муниципальных) нужд)</t>
  </si>
  <si>
    <t>Государственная программа Челябинской области «Обеспечение доступным и комфортным жильем граждан Российской Федерации в Челябинской области»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</si>
  <si>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</si>
  <si>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</si>
  <si>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28 2 00 28430</t>
  </si>
  <si>
    <t xml:space="preserve"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
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</si>
  <si>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(Социальное обеспечение и иные выплаты населению)</t>
  </si>
  <si>
    <t>МП "Развитие средств массовой информации в Кунашакском муниципальном районе на 2020-2022 годы"</t>
  </si>
  <si>
    <t>79 0 00 13010</t>
  </si>
  <si>
    <t>79 0 00 13000</t>
  </si>
  <si>
    <t>МП "Развитие средств массовой информации в Кунашакском муниципальном районе на 2020-2022 годы" (Предоставление субсидий бюджетным, автономным учреждениям и иным некоммерческим организациям)</t>
  </si>
  <si>
    <t>Всего</t>
  </si>
  <si>
    <t>03 1 00 03060</t>
  </si>
  <si>
    <t>99 0 00 99330</t>
  </si>
  <si>
    <t>46 3 00 51180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</si>
  <si>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</si>
  <si>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(Межбюджетные трансферты)</t>
  </si>
  <si>
    <t>Государственная программа Челябинской области «Обеспечение общественной безопасности в Челябинской области»</t>
  </si>
  <si>
    <t>46 0 00 00000</t>
  </si>
  <si>
    <t>99 0 00 59300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</si>
  <si>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</si>
  <si>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31 6 00 61081</t>
  </si>
  <si>
    <t>31 6 00 61082</t>
  </si>
  <si>
    <t xml:space="preserve">Организация мероприятий, проводимых  в приютах для животных </t>
  </si>
  <si>
    <t>Организация мероприятий по отлову животных без владельцев, в том числе их транспортировке и немедленной передаче в приюты для животных  (Межбюджетные трансферты)</t>
  </si>
  <si>
    <t>Организация мероприятий, проводимых  в приютах для животных  (Межбюджетные трансферты)</t>
  </si>
  <si>
    <t>Государственная программа Челябинской области «Развитие дорожного хозяйства и транспортной доступности в Челябинской области»</t>
  </si>
  <si>
    <t>06 1 00 06050</t>
  </si>
  <si>
    <t>06 0 00 00000</t>
  </si>
  <si>
    <t>Государственная программа Челябинской области «Комплексное развитие сельских территорий в Челябинской области»</t>
  </si>
  <si>
    <t>Мероприятия по развитию газификации на сельских территориях</t>
  </si>
  <si>
    <t>02 0 00 00000</t>
  </si>
  <si>
    <t>02 0 00 L5764</t>
  </si>
  <si>
    <t>Мероприятия по развитию газификации на сельских территориях (Закупка товаров, работ и услуг для обеспечения государственных (муниципальных) нужд)</t>
  </si>
  <si>
    <t>04 1 00 04010</t>
  </si>
  <si>
    <t>04 1 00 04020</t>
  </si>
  <si>
    <t>03 1 00 03030</t>
  </si>
  <si>
    <t>03 1 00 03120</t>
  </si>
  <si>
    <t xml:space="preserve">03 2 E1 51690
</t>
  </si>
  <si>
    <t>03 1 00 03010</t>
  </si>
  <si>
    <t>21 1 E8 21010</t>
  </si>
  <si>
    <t>21 1 Е8 21010</t>
  </si>
  <si>
    <t>03 1 00 03040</t>
  </si>
  <si>
    <t>03 1 00 03070</t>
  </si>
  <si>
    <t>38 6 00 68110</t>
  </si>
  <si>
    <t>03 1 00 03020</t>
  </si>
  <si>
    <t>04 1 00 04050</t>
  </si>
  <si>
    <t>04 1 00 04060</t>
  </si>
  <si>
    <t>14 4 00 L4970</t>
  </si>
  <si>
    <t>Другие вопросы в области охраны окружающей среды</t>
  </si>
  <si>
    <t>0605</t>
  </si>
  <si>
    <t>ОХРАНА ОКРУЖАЮЩЕЙ СРЕДЫ</t>
  </si>
  <si>
    <t>0600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</si>
  <si>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</si>
  <si>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Оплата услуг специалистов по организации физкультурно-оздоровительной работы и спортивно-массовой работы с детьми и подростками в возрасте от 6 до 18 лет</t>
  </si>
  <si>
    <t>79 1 00 S0045</t>
  </si>
  <si>
    <t>79 2 00 S0044</t>
  </si>
  <si>
    <t>79 4 00 S004В</t>
  </si>
  <si>
    <t>Реализация инвестиционных проектов на территориях муниципальных образований</t>
  </si>
  <si>
    <t>Оплата услуг специалистов по организации физкультурно-оздоровительной работы и спортивно-массовой работы с лицами с ограниченными возможностями здоровья</t>
  </si>
  <si>
    <t>79 5 00 S0047</t>
  </si>
  <si>
    <t>Подпрограмма "Развитие туризма в Кунашакском муниципальном районе"</t>
  </si>
  <si>
    <t>79 2 00 36010</t>
  </si>
  <si>
    <t>Оплата услуг специалистов по организации физкультурно-оздоровительной работы и спортивно-массовой работы с детьми и подростками в возрасте от 6 до 18 лет (Закупка товаров, работ и услуг для обеспечения государственных (муниципальных) нужд)</t>
  </si>
  <si>
    <t>Приобретение спортивного инвентаря и оборудования для физкультурно-спортивных организаций (Закупка товаров, работ и услуг для обеспечения государственных (муниципальных) нужд)</t>
  </si>
  <si>
    <t>Подпрограмма "Развитие туризма в Кунашакском муниципальном районе" (Закупка товаров, работ и услуг для обеспечения государственных (муниципальных) нужд)</t>
  </si>
  <si>
    <t>Реализация инвестиционных проектов на территориях муниципальных образований (Закупка товаров, работ и услуг для обеспечения государственных (муниципальных) нужд)</t>
  </si>
  <si>
    <t>Оплата услуг специалистов по организации физкультурно-оздоровительной работы и спортивно-массовой работы с лицами с ограниченными возможностями здоровья (Закупка товаров, работ и услуг для обеспечения государственных (муниципальных) нужд)</t>
  </si>
  <si>
    <t>79 1 00 32040</t>
  </si>
  <si>
    <t>79 2 00 32040</t>
  </si>
  <si>
    <t>Подпрограмма "Создание безопасных условий для движения пешеходов в Кунишакском муниципальном районе на 2020-2022 годы"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</si>
  <si>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на 2020-2022 годы"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</si>
  <si>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на 2020-2022 годы" (Предоставление субсидий бюджетным, автономным учреждениям и иным некоммерческим организациям)</t>
  </si>
  <si>
    <t>Подпрограмма "Создание безопасных условий для движения пешеходов в Кунишакском муниципальном районе на 2020-2022 годы" (Закупка товаров, работ и услуг для обеспечения государственных (муниципальных) нужд)</t>
  </si>
  <si>
    <t>Подпрограмма "Содержание, ремонт и капитальный ремонт автомобильных дорог общего пользования районного значения в Кунашакском муниципальном районе на 2020-2022 годы" (Закупка товаров, работ и услуг для обеспечения государственных (муниципальных) нужд)</t>
  </si>
  <si>
    <t>Подпрограмма "Газификация в Кунашакском муниципальном районе" (Капитальные вложения в объекты недвижимого имущества государственной (муниципальной) собственности)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</si>
  <si>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обеспечения государственных (муниципальных) нужд)
</t>
  </si>
  <si>
    <t xml:space="preserve">Выполнение других обязательств муниципальных образований </t>
  </si>
  <si>
    <t>Подпрограмма "Комплексная безопасность образовательных учреждений Кунашакского муниципального района"</t>
  </si>
  <si>
    <t>79 9 00 31010</t>
  </si>
  <si>
    <t>Подпрограмма "Комплексная безопасность образовательных учреждений Кунашакского муниципального района" (Закупка товаров, работ и услуг для обеспечения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</si>
  <si>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(Закупка товаров, работ и услуг для обеспечения государственных (муниципальных) нужд)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</si>
  <si>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</t>
  </si>
  <si>
    <t>79 4 00 S3030</t>
  </si>
  <si>
    <t>Подрограмма "Организация питания детей в муниципальных образовательных учреждениях на 2018-2020 годы"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</si>
  <si>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(Закупка товаров, работ и услуг для обеспечения государственных (муниципальных) нужд)</t>
  </si>
  <si>
    <t>Подпрограмма "Комплексная безопасность образовательных учреждений Кунашакского муниципального района" (Предоставление субсидий бюджетным, автономным учреждениям и иным некоммерческим организациям)</t>
  </si>
  <si>
    <t>Приобретение транспортных средств для организации перевозки обучающихся (софинансирование с МБ)</t>
  </si>
  <si>
    <t>79 2 00 S3040</t>
  </si>
  <si>
    <t xml:space="preserve">Подрограмма "Отдых, оздоровлние, занятость детей и молодежи Кунашакского муниципального района" на 2018-2020 годы" </t>
  </si>
  <si>
    <t>Приобретение транспортных средств для организации перевозки обучающихся (софинансирование с МБ) (Закупка товаров, работ и услуг для обеспечения государственных (муниципальных) нужд)</t>
  </si>
  <si>
    <t>79 2  00 S3040</t>
  </si>
  <si>
    <t>Подрограмма "Развитие общего образования Кунашакского муниципального района" на 2018-2020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</si>
  <si>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</si>
  <si>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</si>
  <si>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Осуществление переданных полномочий Российской Федерации на государственную регистрацию актов гражданского состояния (Иные бюджетные ассигнования)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</si>
  <si>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нужд)</t>
  </si>
  <si>
    <t>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 энергетических ресурсов, услуг водоснабжения, водоотведения, потребляемых муниципальными учреждениями</t>
  </si>
  <si>
    <t>99 0 07 06150</t>
  </si>
  <si>
    <t>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 энергетических ресурсов, услуг водоснабжения, водоотведения, потребляемых муниципальными учреждениями (Межбюджетные трансферты)</t>
  </si>
  <si>
    <t>1403</t>
  </si>
  <si>
    <t>Прочие межбюджетные трансферты общего характера</t>
  </si>
  <si>
    <t>Закупка товаров, работ и услуг для обеспечения
государственных (муниципальных) нужд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</si>
  <si>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</si>
  <si>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 (Закупка товаров, работ и услуг для государственных (муниципальных) нужд)</t>
  </si>
  <si>
    <t>Ежемесячная денежная выплата в соответствии с Законом Челябин-ской области "О звании "Ветеран труда Челябинской области"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</si>
  <si>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</si>
  <si>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</si>
  <si>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сногоквартирном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</si>
  <si>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</si>
  <si>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</si>
  <si>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</si>
  <si>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</si>
  <si>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</si>
  <si>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</si>
  <si>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</si>
  <si>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(Закупка товаров, работ и услуг для государственных (муниципальных) нужд)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</si>
  <si>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</si>
  <si>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</si>
  <si>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 (Закупка товаров, работ и услуг для государственных (муниципальных) нужд)</t>
  </si>
  <si>
    <t>Доплаты к пенсиям государственных служащих субъектов Российской Федерации  и муниципальных служащих (Закупка товаров, работ и услуг для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</si>
  <si>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(Закупка товаров, работ и услуг для государственных (муниципальных) нужд)</t>
  </si>
  <si>
    <t>20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</si>
  <si>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(Закупка товаров, работ и услуг для государственных (муниципальных) нужд)</t>
  </si>
  <si>
    <t>Пособие на ребенка в соответствии с Законом Челябинской области «О пособии на ребенка»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</si>
  <si>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</si>
  <si>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(Иные бюджетные ассигнования)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</si>
  <si>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</si>
  <si>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</si>
  <si>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(Иные бюджетные ассигнования)</t>
  </si>
  <si>
    <t>МП "Развитие социальной защиты населения Кунашакского муниципального района" на 2020-2022 годы" (Закупка товаров, работ и услуг для обеспечения государственных (муниципальных) нужд)</t>
  </si>
  <si>
    <t>Возмещение затрат, связанных с производством (реализацией) товаров, выполнением работ, оказанием услуг, в связи с предупреждением банкротства и восстановлением платежеспособности предприятия (санация)</t>
  </si>
  <si>
    <t>99 0 55 40001</t>
  </si>
  <si>
    <t>Возмещение затрат, связанных с производством (реализацией) товаров, выполнением работ, оказанием услуг, в связи с предупреждением банкротства и восстановлением платежеспособности предприятия (санация)  (Иные бюджетные ассигнования)</t>
  </si>
  <si>
    <t>99 0 55 00000</t>
  </si>
  <si>
    <t>Субсидии юридическим лицам (за исключением субсидий областным государтсвенным учреждениям), индивидуальным предпринимателям, физическим лицам</t>
  </si>
  <si>
    <t xml:space="preserve">Другие вопросы в области культуры, кинематографии </t>
  </si>
  <si>
    <t>Подпрограмма "Создание безопасных условий для движения пешеходов в Кунишакском муниципальном районе на 2017-2019 годы"</t>
  </si>
  <si>
    <t>Подпрограмма "Проведение культурно-массовых мероприятий в соответствии с Календарным планом Управления культуры, спорта, молодежной политики и информации администрации Кунашакского муниципального района"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</si>
  <si>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</si>
  <si>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(Предоставление субсидий бюджетным, автономным учреждениям и иным некоммерческим организациям)</t>
  </si>
  <si>
    <t>79 4 00 S3300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</si>
  <si>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</si>
  <si>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</si>
  <si>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79 Б 00 S1010</t>
  </si>
  <si>
    <t>79 Б 00 S3330</t>
  </si>
  <si>
    <t>Подрограмма "Развитие дополнительного образования Кунашакского муниципального района" на 2018-2020 годы"  (Иные бюджетные ассигнования)</t>
  </si>
  <si>
    <t>МП "Развитие социальной защиты населения Кунашакского муниципального района" на 2020-2022 годы" (Предоставление субсидий бюджетным, автономным учреждениям и иным некоммерческим организациям)</t>
  </si>
  <si>
    <t>МП "Управление муниципальным имуществом на 2018-2020 годы" (Капитальные вложения в объекты недвижимого имущества государственной (муниципальной) собственности)</t>
  </si>
  <si>
    <t>МП "Развитие физической культуры и спорта в Кунашакском муниципальном районе на 2020-2022 годы"</t>
  </si>
  <si>
    <t xml:space="preserve">Государственная программа Челябинской области "Развитие физической культуры и спорта в Челябинской области" на 2020- 2022 годы
</t>
  </si>
  <si>
    <t>79 1 00 34010</t>
  </si>
  <si>
    <t>МП "Комплексные меры по профилактике наркомании в Кунашакском муниципальном районе на 2018-2020 годы"</t>
  </si>
  <si>
    <t>Мероприятия в области коммунального хозяйства</t>
  </si>
  <si>
    <t>99 0 35 35102</t>
  </si>
  <si>
    <t>Мероприятия в области коммунального хозяйства (Иные бюджетные ассигнования)</t>
  </si>
  <si>
    <t>99 0 35 00000</t>
  </si>
  <si>
    <t>Поддержка коммунального хозяйства</t>
  </si>
  <si>
    <t>Подпрограмма "Формирование доступной среды для инвалидов и маломобильных групп населения в Кунашакском муниципальном районе" на 2020-2022 годы</t>
  </si>
  <si>
    <t>МП "Обеспечение общественного порядка и противодействие престпности в Кунашакском муниципальном районе на 2018-2020 годы" (Межбюджетные трансферты)</t>
  </si>
  <si>
    <r>
      <t>Другие вопросы в области образования</t>
    </r>
    <r>
      <rPr>
        <b/>
        <sz val="8"/>
        <rFont val="Arial"/>
        <family val="2"/>
      </rPr>
      <t>, в том числе</t>
    </r>
  </si>
  <si>
    <t>Мероприятия по информированию населения об ограничении использования водных объектов</t>
  </si>
  <si>
    <t>46 1 00 46160</t>
  </si>
  <si>
    <t>Мероприятия по информированию населения об ограничении использования водных объектов (Закупка товаров, работ и услуг для обеспечения государственных (муниципальных) нужд)</t>
  </si>
  <si>
    <t>Подпрограмма "Развитие творческой деятельности, обеспечение и улучшение материально-техничексой базы, пожарной безопасности районного Дома культуры и сельских Домов культуры" на 2018-2020 годы" (Предоставление субсидий бюджетным, автономным учреждениям и иным некоммерческим организациям)</t>
  </si>
  <si>
    <t>79 4 00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</si>
  <si>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(софинансирование с местного бюджета) (Закупка товаров, работ и услуг для обеспечения государственных (муниципальных) нужд)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</si>
  <si>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(софинансирование с местного бюджета)</t>
  </si>
  <si>
    <t>Подпрограмма "Газификация в Кунашакском муниципальном районе" (Иные бюджетные ассигнования)</t>
  </si>
  <si>
    <t>79 Б 00 S4080</t>
  </si>
  <si>
    <t>Школы-детские сады, школы начальные, неполные средние и средние</t>
  </si>
  <si>
    <t>99 0 99 42100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</si>
  <si>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</si>
  <si>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(Закупка товаров, работ и услуг для обеспечения государственных (муниципальных) нужд)</t>
  </si>
  <si>
    <t>79 Б 00 S3310</t>
  </si>
  <si>
    <t>79 7 00 31010</t>
  </si>
  <si>
    <t>79 8 00 31010</t>
  </si>
  <si>
    <t>Подпрограмма "Организация внешкольной и внеурочной деятельности"</t>
  </si>
  <si>
    <t>Подпрограмма "Развитие кадрового потенциала системы образования Кунашакского муниципального района"</t>
  </si>
  <si>
    <t>Подпрограмма "Организация внешкольной и внеурочной деятельности" (Закупка товаров, работ и услуг для обеспечения государственных (муниципальных) нужд)</t>
  </si>
  <si>
    <t>Подпрограмма "Развитие кадрового потенциала системы образования Кунашакского муниципального района" (Закупка товаров, работ и услуг для обеспечения государственных (муниципальных) нужд)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</si>
  <si>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</t>
  </si>
  <si>
    <t>79 1 00 S4060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</si>
  <si>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 (Закупка товаров, работ и услуг для обеспечения государственных (муниципальных) нужд)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</si>
  <si>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(софинансирование с МБ) (Предоставление субсидий бюджетным, автономным учреждениям и иным некоммерческим организациям)</t>
  </si>
  <si>
    <t>Транспорт</t>
  </si>
  <si>
    <t>0408</t>
  </si>
  <si>
    <t>38 1 00 L519В</t>
  </si>
  <si>
    <t>Государственная поддержка лучших работников сельских учреждений культуры</t>
  </si>
  <si>
    <t>Государственная поддержка лучших сельских учреждений культуры</t>
  </si>
  <si>
    <t>38 1 00 L519Г</t>
  </si>
  <si>
    <t>Государственная поддержка лучших сельских учреждений культуры (Закупка товаров, работ и услуг для государственных (муниципальных) нужд)</t>
  </si>
  <si>
    <t>Государственная поддержка лучших работников сельских учреждений культуры (Закупка товаров, работ и услуг для государственных (муниципальных) нужд)</t>
  </si>
  <si>
    <t>Создание и содержание мест (площадок) накопления твердых коммунальных отходов</t>
  </si>
  <si>
    <t>43 2 G2 43120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</si>
  <si>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</si>
  <si>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43 0 00 00000</t>
  </si>
  <si>
    <t>Государственная программа Челябинской области "Охрана окружающей среды Челябинской области"</t>
  </si>
  <si>
    <t>Приложение 3</t>
  </si>
  <si>
    <t>Детские дошкольные учреждения</t>
  </si>
  <si>
    <t>99 0 99 42000</t>
  </si>
  <si>
    <t>Детские дошкольные учреждения (Закупка товаров, работ и услуг для обеспечения государственных (муниципальных) нужд)</t>
  </si>
  <si>
    <t>Подрограмма "Отдых, оздоровлние, занятость детей и молодежи Кунашакского муниципального района" на 2018-2020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</si>
  <si>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МП "Развитие малого и среднего предпринимательства, сельского хозяйства и рыболовства в Кунашакском муниципальном районе на 2020-2022 годы" (Социальное обеспечение и иные выплаты населению)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</si>
  <si>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</si>
  <si>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43 2 G1 43030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</si>
  <si>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 (Закупка товаров, работ и услуг для обеспечения государственных (муниципальных) нужд)</t>
  </si>
  <si>
    <t>11 1 00 11020</t>
  </si>
  <si>
    <t>Создание новых мест в общеобразовательных организациях, расположенных на территории Челябинской области (софинансирование с МБ)</t>
  </si>
  <si>
    <t>79 2 00 S1020</t>
  </si>
  <si>
    <t>Проведение выборов в представительные органы местного самоуправления (Иные бюджетные ассигнования)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</si>
  <si>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</si>
  <si>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</t>
  </si>
  <si>
    <t>99 0 00 58340</t>
  </si>
  <si>
    <t>99 0 99 99920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</si>
  <si>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 (Предоставление субсидий бюджетным, автономным учреждениям и иным некоммерческим организациям)</t>
  </si>
  <si>
    <t>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 (Предоставление субсидий бюджетным, автономным учреждениям и иным некоммерческим организациям)</t>
  </si>
  <si>
    <t>Государственная поддержка лучших работников сельских учреждений культуры (Социальное обеспечение и иные выплаты населению)</t>
  </si>
  <si>
    <t>МП "Организация временного трудоустройства безработных граждан, испытывающих трудности в поиске работы на территории Кунашакского муниципального района  на 2020 год" (Межбюджетные трансферты)</t>
  </si>
  <si>
    <t>20 1 00 00040</t>
  </si>
  <si>
    <t>79 6 00 S0040</t>
  </si>
  <si>
    <t>Капитальные вложения в объекты физической культуры и спорта</t>
  </si>
  <si>
    <t>Капитальные вложения в объекты физической культуры и спорта (софинансирование с местного бюджета)</t>
  </si>
  <si>
    <t>Капитальные вложения в объекты физической культуры и спорта (софинансирование с местного бюджета) (Капитальные вложения в объекты государственной (муниципальной) собственности)</t>
  </si>
  <si>
    <t>Капитальные вложения в объекты физической культуры и спорта (Капитальные вложения в объекты государственной (муниципальной) собственности)</t>
  </si>
  <si>
    <t>Подпрограмма "Формирование комфортной среды на 2020-2022 годы"</t>
  </si>
  <si>
    <t>79 5 00 35010</t>
  </si>
  <si>
    <t>Подпрограмма "Формирование комфортной среды на 2020-2022 годы" (Закупка товаров, работ и услуг для обеспечения государственных (муниципальных) нужд)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</si>
  <si>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</si>
  <si>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79 1 00 S4020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</si>
  <si>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образования,условий для получения детьми дошкольного возраста с ограниченными возможностями здоровья качественного образования и коррекции развития (Закупка товаров, работ и услуг для обеспечения государственных (муниципальных) нужд)</t>
  </si>
  <si>
    <t>Подрограмма "Капитальный ремонт образовательных организаций Кунашакского муниципального района" на 2018-2020 годы"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</si>
  <si>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(софинансирование с МБ)</t>
  </si>
  <si>
    <t>79 5 00 S3010</t>
  </si>
  <si>
    <t>Подрограмма "Отдых, оздоровление, занятость детей и молодежи Кунашакского муниципального района" на 2018-2020 годы" (Предоставление субсидий бюджетным, автономным учреждениям и иным некоммерческим организациям)</t>
  </si>
  <si>
    <t>Подрограмма "Отдых, оздоровление, занятость детей и молодежи Кунашакского муниципального района" на 2018-2020 годы" (Закупка товаров, работ и услуг для обеспечения государственных (муниципальных) нужд)</t>
  </si>
  <si>
    <t>Организация отдыха детей в каникулярное время (софинансирование с МБ) (Закупка товаров, работ и услуг для обеспечения государственных (муниципальных) нужд)</t>
  </si>
  <si>
    <t>Организация отдыха детей в каникулярное время (софинансирование с МБ) (Предоставление субсидий бюджетным, автономным учреждениям и иным некоммерческим организациям)</t>
  </si>
  <si>
    <t>741</t>
  </si>
  <si>
    <t xml:space="preserve">Муниципальное учреждение "Управление культуры, спорта, молодежной политики и информации администрации Кунашакского муниципального района" </t>
  </si>
  <si>
    <t>Муниципальная программа «Развитие общественного пассажирского транспорта в Кунашакском муниципальном районе на 2020-2022 годы»</t>
  </si>
  <si>
    <t>79 0 00 22010</t>
  </si>
  <si>
    <t>Муниципальная программа «Развитие общественного пассажирского транспорта в Кунашакском муниципальном районе на 2020-2022 годы» (Закупка товаров, работ и услуг для обеспечения государственных (муниципальных) нужд)</t>
  </si>
  <si>
    <t>79 0 00 22000</t>
  </si>
  <si>
    <t>Cоздание условий для стабильного функционирования пассажирского автомобильного транспорта, обеспечения качества и равной доступности услуг общественного транспорта для всех категорий населения</t>
  </si>
  <si>
    <t>03 1 00 03230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</si>
  <si>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</si>
  <si>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 (Закупка товаров, работ и услуг для обеспечения государственных (муниципальных) нужд)</t>
  </si>
  <si>
    <t>Оплата услуг специалистов по организации физкультурно-оздоровительной и спортивно-массовой работы с населением занятым в экономике, и гражданами старшего поколения</t>
  </si>
  <si>
    <t>79 3 00 S004Г</t>
  </si>
  <si>
    <t>Оплата услуг специалистов по организации физкультурно-оздоровительной и спортивно-массовой работы с населением занятым в экономике, и гражданами старшего поколения (Закупка товаров, работ и услуг для обеспечения государственных (муниципальных) нужд)</t>
  </si>
  <si>
    <t>Прочие мероприятия по благоустройству (содержание свалки) (Предоставление субсидий бюджетным, автономным учреждениям и иным некоммерческим организациям)</t>
  </si>
  <si>
    <t>Подпрограмма "Комплекснок развитие систем коммунальной инфраструктуры" (Капитальные вложения в объекты недвижимого имущества государственной (муниципальной) собственности)</t>
  </si>
  <si>
    <t>Создание новых мест в общеобразовательных организациях, расположенных на территории Челябинской области (Капитальные вложения в объекты недвижимого имущества государственной (муниципальной) собственности)</t>
  </si>
  <si>
    <t>Создание новых мест в общеобразовательных организациях, расположенных на территории Челябинской области (софинансирование с МБ) (Капитальные вложения в объекты недвижимого имущества государственной (муниципальной) собственности)</t>
  </si>
  <si>
    <t>Создание новых мест в общеобразовательных организациях, расположенных на территории Челябинской области (софинансирование с МБ) (Закупка товаров, работ и услуг для обеспечения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</si>
  <si>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</t>
  </si>
  <si>
    <t>14 4 00 14090</t>
  </si>
  <si>
    <t>Подпрограмма "Оказание молодым семьям государственной поддержки для улучшения жилищных условий в Кунашакском муниципальном районе"</t>
  </si>
  <si>
    <t>79 2 00 S4090</t>
  </si>
  <si>
    <t>Подпрограмма "Оказание молодым семьям государственной поддержки для улучшения жилищных условий в Кунашакском муниципальном районе" (Социальное обеспечение и иные выплаты населению)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</si>
  <si>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 (Социальное обеспечение и иные выплаты населению)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</si>
  <si>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</si>
  <si>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 (софинансирование с местного бюджета)</t>
  </si>
  <si>
    <t>79 4 00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</si>
  <si>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 (софинансирование с местного бюджета) (Закупка товаров, работ и услуг для обеспечения государственных (муниципальных) нужд)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</si>
  <si>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 (софинансирование с местного бюджета) (Предоставление субсидий бюджетным, автономным учреждениям и иным некоммерческим организациям)</t>
  </si>
  <si>
    <t>Подрограмма "Прочие мероприятия в области образования " на 2018-2020 годы" (Социальное обеспечение и иные выплаты населению)</t>
  </si>
  <si>
    <t>Подпрограмма "Ликвидация объектов накопленного экологического вреда (свалок ТКО) на территории Кунашакского муниципального района на 2020-2022 годы"</t>
  </si>
  <si>
    <t>79 8 G1 S3030</t>
  </si>
  <si>
    <t>Подпрограмма "Ликвидация объектов накопленного экологического вреда (свалок ТКО) на территории Кунашакского муниципального района на 2020-2022 годы" (Закупка товаров, работ и услуг для обеспечения государственных (муниципальных) нужд)</t>
  </si>
  <si>
    <t>Межбюджетные трансферты, передаваемые бюджетам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</si>
  <si>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Муниципальное учреждение "Управление по физической культуре и спорту  Администрации Кунашакского муниципального района"</t>
  </si>
  <si>
    <t>МП "Развитие гражданской обороны, защиты населения и территорий Кунашакского муниципального района от чрезвычайных ситуаций природного и техногенного характера, обеспечение пожарной безопасности на 2018 - 2020 годы"  (Иные бюджетные ассигнования)</t>
  </si>
  <si>
    <t>99 0 00 99320</t>
  </si>
  <si>
    <t>Проведение работ по описанию местоположения границ населенных пунктов Челябинской области</t>
  </si>
  <si>
    <t>Проведение работ по описанию местоположения границ населенных пунктов Челябинской области (Закупка товаров, работ и услуг для обеспечения государственных (муниципальных) нужд)</t>
  </si>
  <si>
    <t>Предоставлении субсидии организациям, осуществляющим управление (обслуживание) общим имуществом многоквартирного дома на финансовое обеспечение (возмещение) затрат, связанных с проведением мероприятий по дезинфекции мест общего пользования в многоквартирных домах в целях обеспечения нераспространения новой коронавирусной инфекции</t>
  </si>
  <si>
    <t>99 0 55 40002</t>
  </si>
  <si>
    <t>Предоставлении субсидии организациям, осуществляющим управление (обслуживание) общим имуществом многоквартирного дома на финансовое обеспечение (возмещение) затрат, связанных с проведением мероприятий по дезинфекции мест общего пользования в многоквартирных домах в целях обеспечения нераспространения новой коронавирусной инфекции (Иные бюджетные ассигнования)</t>
  </si>
  <si>
    <t>99 0 00 99920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</si>
  <si>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детей», за счет средств резервного фонда Правительства Российской Федерации</t>
  </si>
  <si>
    <t>28 1 00 5380F</t>
  </si>
  <si>
    <t>03 1 00 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</si>
  <si>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</si>
  <si>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</si>
  <si>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</si>
  <si>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детей», за счет средств резервного фонда Правительства Российской Федерации (Социальное обеспечение и иные выплаты населению)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</si>
  <si>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</si>
  <si>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20 1 00 20043</t>
  </si>
  <si>
    <t>03 1 00 53035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</si>
  <si>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</si>
  <si>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</si>
  <si>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</si>
  <si>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>МП "Развитие физической культуры и спорта в Кунашакском муниципальном районе" на 2020-2022 годы (Социальное обеспечение и иные выплаты населению)</t>
  </si>
  <si>
    <t>79 2 00 S0043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</si>
  <si>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(Закупка товаров, работ и услуг для обеспечения государственных (муниципальных) нужд)</t>
  </si>
  <si>
    <t>Подпрограмма "Развитие кадрового потенциала системы образования Кунашакского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</si>
  <si>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Подрограмма "Профилактика безнадзорности и правонарушений несовершеннолетних" на 2018-2020 годы" (Предоставление субсидий бюджетным, автономным учреждениям и иным некоммерческим организациям)</t>
  </si>
  <si>
    <t>МП "Развитие здравоохранения Кунашакского муниципального района на 2020-2022 годы" (Предоставление субсидий бюджетным, автономным учреждениям и иным некоммерческим организациям)</t>
  </si>
  <si>
    <t>МП "Комплексные меры по профилактике наркомании в Кунашакском муниципальном районе  на 2020-2022 годы" (Предоставление субсидий бюджетным, автономным учреждениям и иным некоммерческим организациям)</t>
  </si>
  <si>
    <t>Мероприятия по развитию газификации на сельских территориях (Капитальные вложения в объекты недвижимого имущества государственной (муниципальной) собственности)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</si>
  <si>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(Капитальные вложения в объекты недвижимого имущества государственной (муниципальной) собственности)</t>
  </si>
  <si>
    <t>Подпрограмма "Комплекснок развитие систем коммунальной инфраструктуры" (Иные бюджетные ассигнования)</t>
  </si>
  <si>
    <t>Межбюджетные трансферты,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</si>
  <si>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99 0 00 58370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</si>
  <si>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фондаПравительства Российской Федерации (Предоставление субсидий бюджетным, автономным учреждениям и иным некоммерческим организациям)</t>
  </si>
  <si>
    <t>Подпрограмма "Создание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 на 2019-2021гг."</t>
  </si>
  <si>
    <t>79 7 G2 43120</t>
  </si>
  <si>
    <t>МП "Доступное и комфортное жилье - гражданам России в Кунашакском муниципальном районе Челябинской области на 2020-2022 годы"</t>
  </si>
  <si>
    <t>Подпрограмма "Создание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 на 2019-2021гг." (Закупка товаров, работ и услуг для обеспечения государственных (муниципальных) нужд)</t>
  </si>
  <si>
    <t>Приобретение образовательными организациями средств защиты для обеспечения санитарно-эпидемиологической безопасности</t>
  </si>
  <si>
    <t>03 1 99 03380</t>
  </si>
  <si>
    <t>Приобретение образовательными организациями средств защиты для обеспечения санитарно-эпидемиологической безопасности (Закупка товаров, работ и услуг для обеспечения государственных (муниципальных) нужд)</t>
  </si>
  <si>
    <t>Приложение 4</t>
  </si>
  <si>
    <t xml:space="preserve"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
</t>
  </si>
  <si>
    <t>38 6 A1 5519С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</si>
  <si>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 (Закупка товаров, работ и услуг для государственных (муниципальных) нужд)</t>
  </si>
  <si>
    <t>Подпрограмма "Создание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района на 2019-2021гг."</t>
  </si>
  <si>
    <t>Создание и содержание мест (площадок) накопления твердых коммунальных отходов (Межбюджетные трансферты)</t>
  </si>
  <si>
    <t>Подпрограмма "Создание и содержание мест (площадок) накопления твердых коммунальных отходов, приобретение контейнеров для сбора и вывоза твердых коммунальных отходов с территории Кунашакского муниципального район на 2019-2021гг." (Межбюджетные трансферты)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</si>
  <si>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</si>
  <si>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28 2 00 28540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</si>
  <si>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контракта(Социальное обеспечение и иные выплаты населению)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</si>
  <si>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 социальной защиты населения з работу в режиме временной изоляции (обсервации) в период коронавирусной инфекции за счет средств областного бюджета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</si>
  <si>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</si>
  <si>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 социальной защиты населения з работу в режиме временной изоляции (обсервации) в период коронавирусной инфекции за счет средств областного бюджета (Предоставление субсидий бюджетным, автономным учреждениям и иным некоммерческим организациям)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</si>
  <si>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8 лет в целях обеспечения дополнительных мер социальной поддержки семей, имеющих детей , за счет средств резервного фонда Правительства Российской Федерации</t>
  </si>
  <si>
    <t>99 0 00 58790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</si>
  <si>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</si>
  <si>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</si>
  <si>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</si>
  <si>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Организация и проведение мероприятий с детьми и молодежью (Социальное обеспечение и иные выплаты населению)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</si>
  <si>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(Капитальные вложения в объекты государственной (муниципальной) собственности)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</si>
  <si>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 (Закупка товаров, работ и услуг для государственных (муниципальных) нужд)</t>
  </si>
  <si>
    <t>МП "Развитие физической культуры и спорта в Кунашакском муниципальном районе" на 2020-2022 годы (Капитальные вложения в объекты государственной (муниципальной) собственности)</t>
  </si>
  <si>
    <t>Капитальные вложения в объекты физической культуры и спорта (софинансирование с местного бюджета)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</si>
  <si>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</t>
  </si>
  <si>
    <t>99 0 30 30302</t>
  </si>
  <si>
    <t>Отдельные мероприятия в области автомобильного транспорта (Иные бюджетные ассигнования)</t>
  </si>
  <si>
    <t>МП «Формирование современной городской среды  на 2020-2022 годы»</t>
  </si>
  <si>
    <t>79 0 00 35030</t>
  </si>
  <si>
    <t>МП «Формирование современной городской среды  на 2020-2022 годы» (Закупка товаров, работ и услуг для обеспечения государственных (муниципальных) нужд)</t>
  </si>
  <si>
    <t>Подпрограмма "Создание безопасных условий для движения пешеходов в Кунишакском муниципальном районе на 2020-2022 годы" (Капитальные вложения в объекты недвижимого имущества государственной (муниципальной) собственности)</t>
  </si>
  <si>
    <t>79 9 00 S3080</t>
  </si>
  <si>
    <t>Приобретение образовательными организациями средств защиты для обеспечения санитарно-эпидемиологической безопасности (Предоставление субсидий бюджетным, автономным учреждениям и иным некоммерческим организациям)</t>
  </si>
  <si>
    <t>Подрограмма "Развитие общего образования Кунашакского муниципального района" на 2018-2020 годы" (Социальное обеспечение и иные выплаты населению)</t>
  </si>
  <si>
    <t>МП "Развитие социальной защиты населения Кунашакского муниципального района" на 2020-2022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</si>
  <si>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31 6 00 61020</t>
  </si>
  <si>
    <t>к решению Собрания депутатов</t>
  </si>
  <si>
    <t>Кунашакского муниципального района</t>
  </si>
  <si>
    <t xml:space="preserve">"Об исполнении районного бюджета за 2020 год" </t>
  </si>
  <si>
    <t>от ________________ 2021 г. № _______</t>
  </si>
  <si>
    <t>Ведомственная структура расходов районного бюджета за 2020 год</t>
  </si>
  <si>
    <t>Приложение 2</t>
  </si>
  <si>
    <t>Распределение бюджетных ассигнований по целевым статьям (государственным, муниципальным программам и непрограммным направлениям деятельности), группам видов расходов, разделам и подразделам классификации расходов бюджетов за 2020 год</t>
  </si>
  <si>
    <t>Распределение бюджетных ассигнований и по разделам и подразделам классификации расходов бюджетов за 2020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</si>
</sst>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000"/>
    <numFmt numFmtId="195" formatCode="#,##0.0"/>
    <numFmt numFmtId="196" formatCode="#,##0.00000"/>
    <numFmt numFmtId="197" formatCode="0.000"/>
    <numFmt numFmtId="198" formatCode="[$-FC19]d\ mmmm\ yyyy\ &quot;г.&quot;"/>
    <numFmt numFmtId="199" formatCode="#,##0.000;[Red]#,##0.000"/>
    <numFmt numFmtId="200" formatCode="#,##0.000_ ;[Red]\-#,##0.000\ "/>
    <numFmt numFmtId="201" formatCode="000000"/>
    <numFmt numFmtId="202" formatCode="0000"/>
    <numFmt numFmtId="203" formatCode="_(* #,##0.000_);_(* \(#,##0.000\);_(* &quot;-&quot;??_);_(@_)"/>
    <numFmt numFmtId="204" formatCode="_(* #,##0.0000_);_(* \(#,##0.00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b/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193" fontId="5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right" vertical="center" wrapText="1"/>
    </xf>
    <xf numFmtId="19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16" fillId="33" borderId="11" xfId="0" applyFont="1" applyFill="1" applyBorder="1" applyAlignment="1">
      <alignment vertical="top"/>
    </xf>
    <xf numFmtId="0" fontId="18" fillId="0" borderId="11" xfId="0" applyFont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top"/>
    </xf>
    <xf numFmtId="49" fontId="0" fillId="0" borderId="0" xfId="0" applyNumberFormat="1" applyAlignment="1">
      <alignment/>
    </xf>
    <xf numFmtId="49" fontId="15" fillId="0" borderId="13" xfId="0" applyNumberFormat="1" applyFont="1" applyBorder="1" applyAlignment="1">
      <alignment horizontal="center" vertical="top" wrapText="1"/>
    </xf>
    <xf numFmtId="49" fontId="16" fillId="33" borderId="13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 wrapText="1"/>
    </xf>
    <xf numFmtId="49" fontId="16" fillId="33" borderId="11" xfId="0" applyNumberFormat="1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horizontal="center" vertical="top" wrapText="1"/>
    </xf>
    <xf numFmtId="193" fontId="16" fillId="33" borderId="13" xfId="0" applyNumberFormat="1" applyFont="1" applyFill="1" applyBorder="1" applyAlignment="1">
      <alignment horizontal="center"/>
    </xf>
    <xf numFmtId="193" fontId="18" fillId="0" borderId="13" xfId="0" applyNumberFormat="1" applyFont="1" applyBorder="1" applyAlignment="1">
      <alignment horizontal="center" vertical="top"/>
    </xf>
    <xf numFmtId="193" fontId="16" fillId="33" borderId="13" xfId="0" applyNumberFormat="1" applyFont="1" applyFill="1" applyBorder="1" applyAlignment="1">
      <alignment horizontal="center" vertical="top"/>
    </xf>
    <xf numFmtId="193" fontId="19" fillId="33" borderId="13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top" wrapText="1"/>
    </xf>
    <xf numFmtId="49" fontId="16" fillId="0" borderId="13" xfId="0" applyNumberFormat="1" applyFont="1" applyFill="1" applyBorder="1" applyAlignment="1">
      <alignment horizontal="center" vertical="top" wrapText="1"/>
    </xf>
    <xf numFmtId="193" fontId="16" fillId="0" borderId="13" xfId="0" applyNumberFormat="1" applyFont="1" applyFill="1" applyBorder="1" applyAlignment="1">
      <alignment horizontal="center" vertical="top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3" fillId="32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32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8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" fillId="34" borderId="10" xfId="0" applyNumberFormat="1" applyFont="1" applyFill="1" applyBorder="1" applyAlignment="1">
      <alignment horizontal="center" vertical="center" textRotation="90" wrapText="1"/>
    </xf>
    <xf numFmtId="193" fontId="1" fillId="34" borderId="1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16" fillId="34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193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93" fontId="3" fillId="36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193" fontId="18" fillId="0" borderId="13" xfId="0" applyNumberFormat="1" applyFont="1" applyFill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49" fontId="20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0" fontId="16" fillId="36" borderId="11" xfId="0" applyFont="1" applyFill="1" applyBorder="1" applyAlignment="1">
      <alignment vertical="top" wrapText="1"/>
    </xf>
    <xf numFmtId="49" fontId="16" fillId="36" borderId="13" xfId="0" applyNumberFormat="1" applyFont="1" applyFill="1" applyBorder="1" applyAlignment="1">
      <alignment horizontal="center" vertical="top" wrapText="1"/>
    </xf>
    <xf numFmtId="193" fontId="16" fillId="36" borderId="13" xfId="0" applyNumberFormat="1" applyFont="1" applyFill="1" applyBorder="1" applyAlignment="1">
      <alignment horizontal="center" vertical="top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49" fontId="21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49" fontId="5" fillId="0" borderId="10" xfId="53" applyNumberFormat="1" applyFont="1" applyFill="1" applyBorder="1" applyAlignment="1">
      <alignment horizontal="left" vertical="top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20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16" fillId="0" borderId="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6"/>
  <sheetViews>
    <sheetView view="pageBreakPreview" zoomScaleNormal="80" zoomScaleSheetLayoutView="100" workbookViewId="0" topLeftCell="A1">
      <selection activeCell="B258" sqref="B258"/>
    </sheetView>
  </sheetViews>
  <sheetFormatPr defaultColWidth="9.140625" defaultRowHeight="12.75"/>
  <cols>
    <col min="1" max="1" width="50.8515625" style="112" customWidth="1"/>
    <col min="2" max="2" width="14.140625" style="43" customWidth="1"/>
    <col min="3" max="3" width="9.140625" style="43" customWidth="1"/>
    <col min="4" max="4" width="9.28125" style="43" customWidth="1"/>
    <col min="5" max="5" width="9.140625" style="43" customWidth="1"/>
    <col min="6" max="6" width="13.7109375" style="41" customWidth="1"/>
    <col min="7" max="16384" width="9.140625" style="24" customWidth="1"/>
  </cols>
  <sheetData>
    <row r="1" spans="1:6" ht="15.75">
      <c r="A1" s="111"/>
      <c r="B1" s="42"/>
      <c r="C1" s="42"/>
      <c r="D1" s="42"/>
      <c r="E1" s="42"/>
      <c r="F1" s="37" t="s">
        <v>1006</v>
      </c>
    </row>
    <row r="2" spans="1:6" ht="15.75">
      <c r="A2" s="111"/>
      <c r="B2" s="42"/>
      <c r="C2" s="42"/>
      <c r="D2" s="42"/>
      <c r="E2" s="42"/>
      <c r="F2" s="124" t="s">
        <v>1001</v>
      </c>
    </row>
    <row r="3" spans="1:6" ht="15.75">
      <c r="A3" s="111"/>
      <c r="B3" s="42"/>
      <c r="C3" s="42"/>
      <c r="D3" s="42"/>
      <c r="E3" s="42"/>
      <c r="F3" s="124" t="s">
        <v>1002</v>
      </c>
    </row>
    <row r="4" spans="1:6" ht="15.75">
      <c r="A4" s="111"/>
      <c r="B4" s="42"/>
      <c r="C4" s="42"/>
      <c r="D4" s="42"/>
      <c r="E4" s="42"/>
      <c r="F4" s="160" t="s">
        <v>1003</v>
      </c>
    </row>
    <row r="5" spans="1:6" ht="15.75">
      <c r="A5" s="111"/>
      <c r="B5" s="42"/>
      <c r="C5" s="42"/>
      <c r="D5" s="42"/>
      <c r="E5" s="42"/>
      <c r="F5" s="124" t="s">
        <v>1004</v>
      </c>
    </row>
    <row r="6" spans="1:6" ht="11.25" customHeight="1">
      <c r="A6" s="161" t="s">
        <v>1007</v>
      </c>
      <c r="B6" s="161"/>
      <c r="C6" s="161"/>
      <c r="D6" s="161"/>
      <c r="E6" s="161"/>
      <c r="F6" s="161"/>
    </row>
    <row r="7" spans="1:6" ht="11.25" customHeight="1">
      <c r="A7" s="161"/>
      <c r="B7" s="161"/>
      <c r="C7" s="161"/>
      <c r="D7" s="161"/>
      <c r="E7" s="161"/>
      <c r="F7" s="161"/>
    </row>
    <row r="8" spans="1:6" ht="11.25" customHeight="1">
      <c r="A8" s="161"/>
      <c r="B8" s="161"/>
      <c r="C8" s="161"/>
      <c r="D8" s="161"/>
      <c r="E8" s="161"/>
      <c r="F8" s="161"/>
    </row>
    <row r="9" spans="1:6" ht="11.25" customHeight="1">
      <c r="A9" s="161"/>
      <c r="B9" s="161"/>
      <c r="C9" s="161"/>
      <c r="D9" s="161"/>
      <c r="E9" s="161"/>
      <c r="F9" s="161"/>
    </row>
    <row r="10" spans="1:6" ht="11.25" customHeight="1">
      <c r="A10" s="161"/>
      <c r="B10" s="161"/>
      <c r="C10" s="161"/>
      <c r="D10" s="161"/>
      <c r="E10" s="161"/>
      <c r="F10" s="161"/>
    </row>
    <row r="11" ht="12.75">
      <c r="F11" s="38" t="s">
        <v>55</v>
      </c>
    </row>
    <row r="12" spans="1:6" ht="56.25" customHeight="1">
      <c r="A12" s="113" t="s">
        <v>1</v>
      </c>
      <c r="B12" s="91" t="s">
        <v>2</v>
      </c>
      <c r="C12" s="91" t="s">
        <v>3</v>
      </c>
      <c r="D12" s="91" t="s">
        <v>4</v>
      </c>
      <c r="E12" s="91" t="s">
        <v>5</v>
      </c>
      <c r="F12" s="131" t="s">
        <v>663</v>
      </c>
    </row>
    <row r="13" spans="1:6" ht="12.75" customHeight="1">
      <c r="A13" s="114" t="s">
        <v>90</v>
      </c>
      <c r="B13" s="92"/>
      <c r="C13" s="92"/>
      <c r="D13" s="92"/>
      <c r="E13" s="92"/>
      <c r="F13" s="93">
        <f>F17+F46+F55+F57+F61+F64+F70+F79+F82+F85+F149+F154+F165+F168+F171+F343+F53+F14+F161</f>
        <v>1531283.6648000001</v>
      </c>
    </row>
    <row r="14" spans="1:6" s="98" customFormat="1" ht="26.25" customHeight="1">
      <c r="A14" s="127" t="s">
        <v>681</v>
      </c>
      <c r="B14" s="3" t="s">
        <v>683</v>
      </c>
      <c r="C14" s="3"/>
      <c r="D14" s="3"/>
      <c r="E14" s="3"/>
      <c r="F14" s="39">
        <f>F15+F16</f>
        <v>8813.588</v>
      </c>
    </row>
    <row r="15" spans="1:6" s="96" customFormat="1" ht="34.5" customHeight="1">
      <c r="A15" s="9" t="s">
        <v>685</v>
      </c>
      <c r="B15" s="45" t="s">
        <v>684</v>
      </c>
      <c r="C15" s="45" t="s">
        <v>30</v>
      </c>
      <c r="D15" s="45" t="s">
        <v>209</v>
      </c>
      <c r="E15" s="45" t="s">
        <v>206</v>
      </c>
      <c r="F15" s="36">
        <f>ведомств!F195</f>
        <v>0</v>
      </c>
    </row>
    <row r="16" spans="1:6" s="96" customFormat="1" ht="34.5" customHeight="1">
      <c r="A16" s="9" t="s">
        <v>953</v>
      </c>
      <c r="B16" s="45" t="s">
        <v>684</v>
      </c>
      <c r="C16" s="45" t="s">
        <v>56</v>
      </c>
      <c r="D16" s="45" t="s">
        <v>209</v>
      </c>
      <c r="E16" s="45" t="s">
        <v>206</v>
      </c>
      <c r="F16" s="36">
        <f>ведомств!F196</f>
        <v>8813.588</v>
      </c>
    </row>
    <row r="17" spans="1:6" s="25" customFormat="1" ht="23.25" customHeight="1">
      <c r="A17" s="32" t="s">
        <v>640</v>
      </c>
      <c r="B17" s="3" t="s">
        <v>158</v>
      </c>
      <c r="C17" s="3"/>
      <c r="D17" s="3"/>
      <c r="E17" s="3"/>
      <c r="F17" s="39">
        <f>SUM(F18:F45)</f>
        <v>235972.27500000002</v>
      </c>
    </row>
    <row r="18" spans="1:6" s="25" customFormat="1" ht="34.5" customHeight="1">
      <c r="A18" s="30" t="s">
        <v>538</v>
      </c>
      <c r="B18" s="48" t="s">
        <v>691</v>
      </c>
      <c r="C18" s="45" t="s">
        <v>30</v>
      </c>
      <c r="D18" s="45" t="s">
        <v>211</v>
      </c>
      <c r="E18" s="45" t="s">
        <v>207</v>
      </c>
      <c r="F18" s="36">
        <f>ведомств!F397</f>
        <v>0</v>
      </c>
    </row>
    <row r="19" spans="1:6" s="25" customFormat="1" ht="34.5" customHeight="1">
      <c r="A19" s="30" t="s">
        <v>538</v>
      </c>
      <c r="B19" s="48" t="s">
        <v>691</v>
      </c>
      <c r="C19" s="45" t="s">
        <v>30</v>
      </c>
      <c r="D19" s="45" t="s">
        <v>211</v>
      </c>
      <c r="E19" s="45" t="s">
        <v>211</v>
      </c>
      <c r="F19" s="36">
        <f>ведомств!F419</f>
        <v>1778.786</v>
      </c>
    </row>
    <row r="20" spans="1:6" s="25" customFormat="1" ht="34.5" customHeight="1">
      <c r="A20" s="30" t="s">
        <v>578</v>
      </c>
      <c r="B20" s="48" t="s">
        <v>691</v>
      </c>
      <c r="C20" s="45" t="s">
        <v>29</v>
      </c>
      <c r="D20" s="45" t="s">
        <v>211</v>
      </c>
      <c r="E20" s="45" t="s">
        <v>211</v>
      </c>
      <c r="F20" s="36">
        <f>ведомств!F420</f>
        <v>2723.714</v>
      </c>
    </row>
    <row r="21" spans="1:6" s="25" customFormat="1" ht="44.25" customHeight="1">
      <c r="A21" s="30" t="s">
        <v>83</v>
      </c>
      <c r="B21" s="45" t="s">
        <v>697</v>
      </c>
      <c r="C21" s="45" t="s">
        <v>23</v>
      </c>
      <c r="D21" s="45" t="s">
        <v>15</v>
      </c>
      <c r="E21" s="45" t="s">
        <v>207</v>
      </c>
      <c r="F21" s="36">
        <f>ведомств!F462</f>
        <v>5989.11</v>
      </c>
    </row>
    <row r="22" spans="1:6" s="25" customFormat="1" ht="48" customHeight="1">
      <c r="A22" s="30" t="s">
        <v>324</v>
      </c>
      <c r="B22" s="48" t="s">
        <v>688</v>
      </c>
      <c r="C22" s="45" t="s">
        <v>30</v>
      </c>
      <c r="D22" s="45" t="s">
        <v>211</v>
      </c>
      <c r="E22" s="45" t="s">
        <v>206</v>
      </c>
      <c r="F22" s="36">
        <f>ведомств!F318</f>
        <v>1033.299</v>
      </c>
    </row>
    <row r="23" spans="1:6" s="25" customFormat="1" ht="58.5" customHeight="1">
      <c r="A23" s="30" t="s">
        <v>795</v>
      </c>
      <c r="B23" s="48" t="s">
        <v>688</v>
      </c>
      <c r="C23" s="45" t="s">
        <v>29</v>
      </c>
      <c r="D23" s="45" t="s">
        <v>211</v>
      </c>
      <c r="E23" s="45" t="s">
        <v>206</v>
      </c>
      <c r="F23" s="36">
        <f>ведомств!F319</f>
        <v>208.377</v>
      </c>
    </row>
    <row r="24" spans="1:6" s="25" customFormat="1" ht="34.5" customHeight="1">
      <c r="A24" s="30" t="s">
        <v>453</v>
      </c>
      <c r="B24" s="48" t="s">
        <v>694</v>
      </c>
      <c r="C24" s="45" t="s">
        <v>30</v>
      </c>
      <c r="D24" s="45" t="s">
        <v>211</v>
      </c>
      <c r="E24" s="45" t="s">
        <v>206</v>
      </c>
      <c r="F24" s="36">
        <f>ведомств!F842</f>
        <v>3600</v>
      </c>
    </row>
    <row r="25" spans="1:6" ht="57.75" customHeight="1">
      <c r="A25" s="30" t="s">
        <v>8</v>
      </c>
      <c r="B25" s="45" t="s">
        <v>664</v>
      </c>
      <c r="C25" s="45" t="s">
        <v>26</v>
      </c>
      <c r="D25" s="45" t="s">
        <v>6</v>
      </c>
      <c r="E25" s="45" t="s">
        <v>18</v>
      </c>
      <c r="F25" s="36">
        <f>ведомств!F503</f>
        <v>386.4</v>
      </c>
    </row>
    <row r="26" spans="1:6" ht="59.25" customHeight="1">
      <c r="A26" s="31" t="s">
        <v>444</v>
      </c>
      <c r="B26" s="45" t="s">
        <v>695</v>
      </c>
      <c r="C26" s="45" t="s">
        <v>30</v>
      </c>
      <c r="D26" s="45" t="s">
        <v>211</v>
      </c>
      <c r="E26" s="45" t="s">
        <v>206</v>
      </c>
      <c r="F26" s="36">
        <f>ведомств!F328</f>
        <v>19.5</v>
      </c>
    </row>
    <row r="27" spans="1:6" ht="102.75" customHeight="1">
      <c r="A27" s="30" t="s">
        <v>194</v>
      </c>
      <c r="B27" s="45" t="s">
        <v>689</v>
      </c>
      <c r="C27" s="45" t="s">
        <v>26</v>
      </c>
      <c r="D27" s="45" t="s">
        <v>211</v>
      </c>
      <c r="E27" s="45" t="s">
        <v>206</v>
      </c>
      <c r="F27" s="36">
        <f>ведомств!F321</f>
        <v>171545.372</v>
      </c>
    </row>
    <row r="28" spans="1:6" ht="82.5" customHeight="1">
      <c r="A28" s="30" t="s">
        <v>733</v>
      </c>
      <c r="B28" s="45" t="s">
        <v>689</v>
      </c>
      <c r="C28" s="45" t="s">
        <v>30</v>
      </c>
      <c r="D28" s="45" t="s">
        <v>211</v>
      </c>
      <c r="E28" s="45" t="s">
        <v>206</v>
      </c>
      <c r="F28" s="36">
        <f>ведомств!F322</f>
        <v>1498.546</v>
      </c>
    </row>
    <row r="29" spans="1:6" ht="81.75" customHeight="1">
      <c r="A29" s="30" t="s">
        <v>523</v>
      </c>
      <c r="B29" s="45" t="s">
        <v>689</v>
      </c>
      <c r="C29" s="45" t="s">
        <v>29</v>
      </c>
      <c r="D29" s="45" t="s">
        <v>211</v>
      </c>
      <c r="E29" s="45" t="s">
        <v>206</v>
      </c>
      <c r="F29" s="36">
        <f>ведомств!F323</f>
        <v>20548.147</v>
      </c>
    </row>
    <row r="30" spans="1:6" ht="46.5" customHeight="1">
      <c r="A30" s="30" t="s">
        <v>899</v>
      </c>
      <c r="B30" s="45" t="s">
        <v>897</v>
      </c>
      <c r="C30" s="45" t="s">
        <v>30</v>
      </c>
      <c r="D30" s="45" t="s">
        <v>211</v>
      </c>
      <c r="E30" s="45" t="s">
        <v>206</v>
      </c>
      <c r="F30" s="36">
        <f>ведомств!F325</f>
        <v>2408.393</v>
      </c>
    </row>
    <row r="31" spans="1:6" ht="46.5" customHeight="1">
      <c r="A31" s="30" t="s">
        <v>914</v>
      </c>
      <c r="B31" s="45" t="s">
        <v>897</v>
      </c>
      <c r="C31" s="45" t="s">
        <v>29</v>
      </c>
      <c r="D31" s="45" t="s">
        <v>211</v>
      </c>
      <c r="E31" s="45" t="s">
        <v>206</v>
      </c>
      <c r="F31" s="36">
        <f>ведомств!F326</f>
        <v>222.807</v>
      </c>
    </row>
    <row r="32" spans="1:6" ht="45" customHeight="1">
      <c r="A32" s="30" t="s">
        <v>574</v>
      </c>
      <c r="B32" s="45" t="s">
        <v>573</v>
      </c>
      <c r="C32" s="45" t="s">
        <v>30</v>
      </c>
      <c r="D32" s="45" t="s">
        <v>211</v>
      </c>
      <c r="E32" s="45" t="s">
        <v>206</v>
      </c>
      <c r="F32" s="36">
        <f>ведомств!F332</f>
        <v>2431.549</v>
      </c>
    </row>
    <row r="33" spans="1:6" ht="56.25" customHeight="1">
      <c r="A33" s="30" t="s">
        <v>791</v>
      </c>
      <c r="B33" s="45" t="s">
        <v>573</v>
      </c>
      <c r="C33" s="45" t="s">
        <v>29</v>
      </c>
      <c r="D33" s="45" t="s">
        <v>211</v>
      </c>
      <c r="E33" s="45" t="s">
        <v>206</v>
      </c>
      <c r="F33" s="36">
        <f>ведомств!F333</f>
        <v>243.251</v>
      </c>
    </row>
    <row r="34" spans="1:6" ht="45" customHeight="1">
      <c r="A34" s="30" t="s">
        <v>582</v>
      </c>
      <c r="B34" s="45" t="s">
        <v>581</v>
      </c>
      <c r="C34" s="45" t="s">
        <v>29</v>
      </c>
      <c r="D34" s="45" t="s">
        <v>211</v>
      </c>
      <c r="E34" s="45" t="s">
        <v>211</v>
      </c>
      <c r="F34" s="36">
        <f>ведомств!F422</f>
        <v>385.2</v>
      </c>
    </row>
    <row r="35" spans="1:6" ht="45" customHeight="1">
      <c r="A35" s="30" t="s">
        <v>575</v>
      </c>
      <c r="B35" s="45" t="s">
        <v>566</v>
      </c>
      <c r="C35" s="45" t="s">
        <v>30</v>
      </c>
      <c r="D35" s="45" t="s">
        <v>211</v>
      </c>
      <c r="E35" s="45" t="s">
        <v>206</v>
      </c>
      <c r="F35" s="36">
        <f>ведомств!F330</f>
        <v>732.205</v>
      </c>
    </row>
    <row r="36" spans="1:6" ht="45" customHeight="1">
      <c r="A36" s="30" t="s">
        <v>937</v>
      </c>
      <c r="B36" s="45" t="s">
        <v>935</v>
      </c>
      <c r="C36" s="45" t="s">
        <v>30</v>
      </c>
      <c r="D36" s="45" t="s">
        <v>211</v>
      </c>
      <c r="E36" s="45" t="s">
        <v>206</v>
      </c>
      <c r="F36" s="36">
        <f>ведомств!F335</f>
        <v>5175.27</v>
      </c>
    </row>
    <row r="37" spans="1:6" ht="56.25" customHeight="1">
      <c r="A37" s="30" t="s">
        <v>938</v>
      </c>
      <c r="B37" s="45" t="s">
        <v>935</v>
      </c>
      <c r="C37" s="45" t="s">
        <v>29</v>
      </c>
      <c r="D37" s="45" t="s">
        <v>211</v>
      </c>
      <c r="E37" s="45" t="s">
        <v>206</v>
      </c>
      <c r="F37" s="36">
        <f>ведомств!F336</f>
        <v>438.257</v>
      </c>
    </row>
    <row r="38" spans="1:6" ht="113.25" customHeight="1">
      <c r="A38" s="30" t="s">
        <v>944</v>
      </c>
      <c r="B38" s="45" t="s">
        <v>942</v>
      </c>
      <c r="C38" s="45" t="s">
        <v>26</v>
      </c>
      <c r="D38" s="45" t="s">
        <v>211</v>
      </c>
      <c r="E38" s="45" t="s">
        <v>206</v>
      </c>
      <c r="F38" s="36">
        <f>ведомств!F338</f>
        <v>5787.078</v>
      </c>
    </row>
    <row r="39" spans="1:6" ht="88.5" customHeight="1">
      <c r="A39" s="30" t="s">
        <v>945</v>
      </c>
      <c r="B39" s="45" t="s">
        <v>942</v>
      </c>
      <c r="C39" s="45" t="s">
        <v>29</v>
      </c>
      <c r="D39" s="45" t="s">
        <v>211</v>
      </c>
      <c r="E39" s="45" t="s">
        <v>206</v>
      </c>
      <c r="F39" s="36">
        <f>ведомств!F339</f>
        <v>598.92</v>
      </c>
    </row>
    <row r="40" spans="1:6" ht="45.75" customHeight="1">
      <c r="A40" s="30" t="s">
        <v>965</v>
      </c>
      <c r="B40" s="45" t="s">
        <v>964</v>
      </c>
      <c r="C40" s="45" t="s">
        <v>30</v>
      </c>
      <c r="D40" s="45" t="s">
        <v>211</v>
      </c>
      <c r="E40" s="45" t="s">
        <v>6</v>
      </c>
      <c r="F40" s="36">
        <f>ведомств!F286</f>
        <v>1083.12</v>
      </c>
    </row>
    <row r="41" spans="1:6" ht="46.5" customHeight="1">
      <c r="A41" s="30" t="s">
        <v>965</v>
      </c>
      <c r="B41" s="45" t="s">
        <v>964</v>
      </c>
      <c r="C41" s="45" t="s">
        <v>30</v>
      </c>
      <c r="D41" s="45" t="s">
        <v>211</v>
      </c>
      <c r="E41" s="45" t="s">
        <v>206</v>
      </c>
      <c r="F41" s="36">
        <f>ведомств!F341</f>
        <v>3166.037</v>
      </c>
    </row>
    <row r="42" spans="1:6" ht="46.5" customHeight="1">
      <c r="A42" s="30" t="s">
        <v>997</v>
      </c>
      <c r="B42" s="45" t="s">
        <v>964</v>
      </c>
      <c r="C42" s="45" t="s">
        <v>30</v>
      </c>
      <c r="D42" s="45" t="s">
        <v>211</v>
      </c>
      <c r="E42" s="45" t="s">
        <v>206</v>
      </c>
      <c r="F42" s="36">
        <f>ведомств!F342</f>
        <v>666.533</v>
      </c>
    </row>
    <row r="43" spans="1:6" ht="45.75" customHeight="1">
      <c r="A43" s="30" t="s">
        <v>965</v>
      </c>
      <c r="B43" s="45" t="s">
        <v>964</v>
      </c>
      <c r="C43" s="45" t="s">
        <v>30</v>
      </c>
      <c r="D43" s="45" t="s">
        <v>211</v>
      </c>
      <c r="E43" s="45" t="s">
        <v>207</v>
      </c>
      <c r="F43" s="36">
        <f>ведомств!F399</f>
        <v>416.6</v>
      </c>
    </row>
    <row r="44" spans="1:6" ht="68.25" customHeight="1">
      <c r="A44" s="30" t="s">
        <v>649</v>
      </c>
      <c r="B44" s="45" t="s">
        <v>690</v>
      </c>
      <c r="C44" s="45" t="s">
        <v>30</v>
      </c>
      <c r="D44" s="45" t="s">
        <v>211</v>
      </c>
      <c r="E44" s="45" t="s">
        <v>206</v>
      </c>
      <c r="F44" s="36">
        <f>ведомств!F344</f>
        <v>1089.74</v>
      </c>
    </row>
    <row r="45" spans="1:6" ht="45.75" customHeight="1">
      <c r="A45" s="30" t="s">
        <v>652</v>
      </c>
      <c r="B45" s="45" t="s">
        <v>651</v>
      </c>
      <c r="C45" s="45" t="s">
        <v>30</v>
      </c>
      <c r="D45" s="45" t="s">
        <v>211</v>
      </c>
      <c r="E45" s="45" t="s">
        <v>206</v>
      </c>
      <c r="F45" s="36">
        <f>ведомств!F346</f>
        <v>1796.064</v>
      </c>
    </row>
    <row r="46" spans="1:6" s="25" customFormat="1" ht="33.75">
      <c r="A46" s="33" t="s">
        <v>48</v>
      </c>
      <c r="B46" s="3" t="s">
        <v>157</v>
      </c>
      <c r="C46" s="3"/>
      <c r="D46" s="3"/>
      <c r="E46" s="3"/>
      <c r="F46" s="39">
        <f>SUM(F47:F52)</f>
        <v>68099.357</v>
      </c>
    </row>
    <row r="47" spans="1:6" s="25" customFormat="1" ht="67.5">
      <c r="A47" s="30" t="s">
        <v>84</v>
      </c>
      <c r="B47" s="45" t="s">
        <v>509</v>
      </c>
      <c r="C47" s="45" t="s">
        <v>23</v>
      </c>
      <c r="D47" s="45" t="s">
        <v>15</v>
      </c>
      <c r="E47" s="45" t="s">
        <v>208</v>
      </c>
      <c r="F47" s="36">
        <f>ведомств!F466</f>
        <v>3791.6</v>
      </c>
    </row>
    <row r="48" spans="1:6" s="25" customFormat="1" ht="78.75">
      <c r="A48" s="31" t="s">
        <v>522</v>
      </c>
      <c r="B48" s="45" t="s">
        <v>699</v>
      </c>
      <c r="C48" s="45" t="s">
        <v>30</v>
      </c>
      <c r="D48" s="45" t="s">
        <v>15</v>
      </c>
      <c r="E48" s="45" t="s">
        <v>208</v>
      </c>
      <c r="F48" s="36">
        <f>ведомств!F468</f>
        <v>344.471</v>
      </c>
    </row>
    <row r="49" spans="1:6" s="25" customFormat="1" ht="45">
      <c r="A49" s="31" t="s">
        <v>565</v>
      </c>
      <c r="B49" s="45" t="s">
        <v>564</v>
      </c>
      <c r="C49" s="45" t="s">
        <v>30</v>
      </c>
      <c r="D49" s="45" t="s">
        <v>211</v>
      </c>
      <c r="E49" s="45" t="s">
        <v>6</v>
      </c>
      <c r="F49" s="36">
        <f>ведомств!F294</f>
        <v>607.7</v>
      </c>
    </row>
    <row r="50" spans="1:6" s="25" customFormat="1" ht="84" customHeight="1">
      <c r="A50" s="31" t="s">
        <v>192</v>
      </c>
      <c r="B50" s="45" t="s">
        <v>686</v>
      </c>
      <c r="C50" s="45" t="s">
        <v>26</v>
      </c>
      <c r="D50" s="45" t="s">
        <v>211</v>
      </c>
      <c r="E50" s="45" t="s">
        <v>6</v>
      </c>
      <c r="F50" s="36">
        <f>ведомств!F289</f>
        <v>62838.789</v>
      </c>
    </row>
    <row r="51" spans="1:6" s="25" customFormat="1" ht="55.5" customHeight="1">
      <c r="A51" s="31" t="s">
        <v>745</v>
      </c>
      <c r="B51" s="45" t="s">
        <v>686</v>
      </c>
      <c r="C51" s="45" t="s">
        <v>30</v>
      </c>
      <c r="D51" s="45" t="s">
        <v>211</v>
      </c>
      <c r="E51" s="45" t="s">
        <v>6</v>
      </c>
      <c r="F51" s="36">
        <f>ведомств!F290</f>
        <v>250.297</v>
      </c>
    </row>
    <row r="52" spans="1:6" s="25" customFormat="1" ht="84" customHeight="1">
      <c r="A52" s="31" t="s">
        <v>481</v>
      </c>
      <c r="B52" s="45" t="s">
        <v>687</v>
      </c>
      <c r="C52" s="45" t="s">
        <v>30</v>
      </c>
      <c r="D52" s="45" t="s">
        <v>211</v>
      </c>
      <c r="E52" s="45" t="s">
        <v>6</v>
      </c>
      <c r="F52" s="36">
        <f>ведомств!F292</f>
        <v>266.5</v>
      </c>
    </row>
    <row r="53" spans="1:6" s="25" customFormat="1" ht="33.75">
      <c r="A53" s="127" t="s">
        <v>678</v>
      </c>
      <c r="B53" s="3" t="s">
        <v>680</v>
      </c>
      <c r="C53" s="3"/>
      <c r="D53" s="3"/>
      <c r="E53" s="3"/>
      <c r="F53" s="39">
        <f>F54</f>
        <v>37654.859</v>
      </c>
    </row>
    <row r="54" spans="1:6" s="25" customFormat="1" ht="36" customHeight="1">
      <c r="A54" s="9" t="s">
        <v>541</v>
      </c>
      <c r="B54" s="45" t="s">
        <v>679</v>
      </c>
      <c r="C54" s="45" t="s">
        <v>30</v>
      </c>
      <c r="D54" s="45" t="s">
        <v>208</v>
      </c>
      <c r="E54" s="45" t="s">
        <v>213</v>
      </c>
      <c r="F54" s="36">
        <f>ведомств!F177</f>
        <v>37654.859</v>
      </c>
    </row>
    <row r="55" spans="1:6" s="25" customFormat="1" ht="35.25" customHeight="1">
      <c r="A55" s="32" t="s">
        <v>302</v>
      </c>
      <c r="B55" s="3" t="s">
        <v>163</v>
      </c>
      <c r="C55" s="3"/>
      <c r="D55" s="3"/>
      <c r="E55" s="3"/>
      <c r="F55" s="39">
        <f>F56</f>
        <v>19189</v>
      </c>
    </row>
    <row r="56" spans="1:6" s="25" customFormat="1" ht="35.25" customHeight="1">
      <c r="A56" s="30" t="s">
        <v>88</v>
      </c>
      <c r="B56" s="45" t="s">
        <v>521</v>
      </c>
      <c r="C56" s="45" t="s">
        <v>286</v>
      </c>
      <c r="D56" s="45" t="s">
        <v>19</v>
      </c>
      <c r="E56" s="45" t="s">
        <v>6</v>
      </c>
      <c r="F56" s="36">
        <f>ведомств!F605</f>
        <v>19189</v>
      </c>
    </row>
    <row r="57" spans="1:6" s="25" customFormat="1" ht="48" customHeight="1">
      <c r="A57" s="32" t="s">
        <v>569</v>
      </c>
      <c r="B57" s="3" t="s">
        <v>568</v>
      </c>
      <c r="C57" s="3"/>
      <c r="D57" s="3"/>
      <c r="E57" s="3"/>
      <c r="F57" s="39">
        <f>F60+F58+F59</f>
        <v>151546.524</v>
      </c>
    </row>
    <row r="58" spans="1:6" s="25" customFormat="1" ht="48" customHeight="1">
      <c r="A58" s="30" t="s">
        <v>644</v>
      </c>
      <c r="B58" s="45" t="s">
        <v>859</v>
      </c>
      <c r="C58" s="45" t="s">
        <v>30</v>
      </c>
      <c r="D58" s="45" t="s">
        <v>211</v>
      </c>
      <c r="E58" s="45" t="s">
        <v>206</v>
      </c>
      <c r="F58" s="36">
        <f>ведомств!F259</f>
        <v>0</v>
      </c>
    </row>
    <row r="59" spans="1:6" s="25" customFormat="1" ht="48" customHeight="1">
      <c r="A59" s="30" t="s">
        <v>905</v>
      </c>
      <c r="B59" s="45" t="s">
        <v>859</v>
      </c>
      <c r="C59" s="45" t="s">
        <v>30</v>
      </c>
      <c r="D59" s="45" t="s">
        <v>211</v>
      </c>
      <c r="E59" s="45" t="s">
        <v>206</v>
      </c>
      <c r="F59" s="36">
        <f>ведомств!F260</f>
        <v>149994.824</v>
      </c>
    </row>
    <row r="60" spans="1:6" s="25" customFormat="1" ht="36" customHeight="1">
      <c r="A60" s="30" t="s">
        <v>571</v>
      </c>
      <c r="B60" s="45" t="s">
        <v>567</v>
      </c>
      <c r="C60" s="45" t="s">
        <v>30</v>
      </c>
      <c r="D60" s="45" t="s">
        <v>211</v>
      </c>
      <c r="E60" s="45" t="s">
        <v>206</v>
      </c>
      <c r="F60" s="36">
        <f>ведомств!F349</f>
        <v>1551.7</v>
      </c>
    </row>
    <row r="61" spans="1:6" s="25" customFormat="1" ht="27" customHeight="1">
      <c r="A61" s="32" t="s">
        <v>627</v>
      </c>
      <c r="B61" s="3" t="s">
        <v>164</v>
      </c>
      <c r="C61" s="3"/>
      <c r="D61" s="3"/>
      <c r="E61" s="3"/>
      <c r="F61" s="39">
        <f>F62</f>
        <v>99.7</v>
      </c>
    </row>
    <row r="62" spans="1:6" ht="45">
      <c r="A62" s="31" t="s">
        <v>93</v>
      </c>
      <c r="B62" s="45" t="s">
        <v>165</v>
      </c>
      <c r="C62" s="45"/>
      <c r="D62" s="45"/>
      <c r="E62" s="45"/>
      <c r="F62" s="36">
        <f>F63</f>
        <v>99.7</v>
      </c>
    </row>
    <row r="63" spans="1:6" ht="45">
      <c r="A63" s="30" t="s">
        <v>9</v>
      </c>
      <c r="B63" s="45" t="s">
        <v>524</v>
      </c>
      <c r="C63" s="45" t="s">
        <v>30</v>
      </c>
      <c r="D63" s="45" t="s">
        <v>212</v>
      </c>
      <c r="E63" s="45" t="s">
        <v>208</v>
      </c>
      <c r="F63" s="36">
        <f>ведомств!F552</f>
        <v>99.7</v>
      </c>
    </row>
    <row r="64" spans="1:6" ht="44.25" customHeight="1">
      <c r="A64" s="32" t="s">
        <v>385</v>
      </c>
      <c r="B64" s="14" t="s">
        <v>386</v>
      </c>
      <c r="C64" s="3"/>
      <c r="D64" s="3"/>
      <c r="E64" s="3"/>
      <c r="F64" s="39">
        <f>SUM(F65:F69)</f>
        <v>56178.892</v>
      </c>
    </row>
    <row r="65" spans="1:6" ht="36.75" customHeight="1">
      <c r="A65" s="30" t="s">
        <v>478</v>
      </c>
      <c r="B65" s="7" t="s">
        <v>476</v>
      </c>
      <c r="C65" s="45" t="s">
        <v>56</v>
      </c>
      <c r="D65" s="45" t="s">
        <v>209</v>
      </c>
      <c r="E65" s="45" t="s">
        <v>209</v>
      </c>
      <c r="F65" s="36">
        <f>ведомств!F213</f>
        <v>30300</v>
      </c>
    </row>
    <row r="66" spans="1:6" ht="68.25" customHeight="1">
      <c r="A66" s="30" t="s">
        <v>562</v>
      </c>
      <c r="B66" s="45" t="s">
        <v>473</v>
      </c>
      <c r="C66" s="45" t="s">
        <v>30</v>
      </c>
      <c r="D66" s="45" t="s">
        <v>209</v>
      </c>
      <c r="E66" s="45" t="s">
        <v>206</v>
      </c>
      <c r="F66" s="36">
        <f>ведомств!F199</f>
        <v>12829.637</v>
      </c>
    </row>
    <row r="67" spans="1:6" ht="77.25" customHeight="1">
      <c r="A67" s="30" t="s">
        <v>954</v>
      </c>
      <c r="B67" s="45" t="s">
        <v>473</v>
      </c>
      <c r="C67" s="45" t="s">
        <v>56</v>
      </c>
      <c r="D67" s="45" t="s">
        <v>209</v>
      </c>
      <c r="E67" s="45" t="s">
        <v>206</v>
      </c>
      <c r="F67" s="36">
        <f>ведомств!F200</f>
        <v>6553.055</v>
      </c>
    </row>
    <row r="68" spans="1:6" ht="57" customHeight="1">
      <c r="A68" s="30" t="s">
        <v>655</v>
      </c>
      <c r="B68" s="45" t="s">
        <v>700</v>
      </c>
      <c r="C68" s="45" t="s">
        <v>23</v>
      </c>
      <c r="D68" s="45" t="s">
        <v>15</v>
      </c>
      <c r="E68" s="45" t="s">
        <v>208</v>
      </c>
      <c r="F68" s="36">
        <f>ведомств!F273</f>
        <v>4592.7</v>
      </c>
    </row>
    <row r="69" spans="1:6" ht="53.25" customHeight="1">
      <c r="A69" s="30" t="s">
        <v>913</v>
      </c>
      <c r="B69" s="45" t="s">
        <v>909</v>
      </c>
      <c r="C69" s="45" t="s">
        <v>23</v>
      </c>
      <c r="D69" s="45" t="s">
        <v>15</v>
      </c>
      <c r="E69" s="45" t="s">
        <v>208</v>
      </c>
      <c r="F69" s="36">
        <f>ведомств!F275</f>
        <v>1903.5</v>
      </c>
    </row>
    <row r="70" spans="1:6" s="25" customFormat="1" ht="35.25" customHeight="1">
      <c r="A70" s="33" t="s">
        <v>611</v>
      </c>
      <c r="B70" s="3" t="s">
        <v>325</v>
      </c>
      <c r="C70" s="3"/>
      <c r="D70" s="3"/>
      <c r="E70" s="3"/>
      <c r="F70" s="39">
        <f>SUM(F71:F78)</f>
        <v>42878.20399999999</v>
      </c>
    </row>
    <row r="71" spans="1:6" s="25" customFormat="1" ht="35.25" customHeight="1">
      <c r="A71" s="31" t="s">
        <v>876</v>
      </c>
      <c r="B71" s="45" t="s">
        <v>871</v>
      </c>
      <c r="C71" s="45" t="s">
        <v>56</v>
      </c>
      <c r="D71" s="45" t="s">
        <v>16</v>
      </c>
      <c r="E71" s="45" t="s">
        <v>209</v>
      </c>
      <c r="F71" s="36">
        <f>ведомств!F158</f>
        <v>19259.045</v>
      </c>
    </row>
    <row r="72" spans="1:6" s="25" customFormat="1" ht="42" customHeight="1">
      <c r="A72" s="31" t="s">
        <v>986</v>
      </c>
      <c r="B72" s="45" t="s">
        <v>941</v>
      </c>
      <c r="C72" s="45" t="s">
        <v>30</v>
      </c>
      <c r="D72" s="45" t="s">
        <v>16</v>
      </c>
      <c r="E72" s="45" t="s">
        <v>206</v>
      </c>
      <c r="F72" s="36">
        <f>ведомств!F119</f>
        <v>545.981</v>
      </c>
    </row>
    <row r="73" spans="1:6" s="25" customFormat="1" ht="41.25" customHeight="1">
      <c r="A73" s="31" t="s">
        <v>985</v>
      </c>
      <c r="B73" s="45" t="s">
        <v>941</v>
      </c>
      <c r="C73" s="45" t="s">
        <v>56</v>
      </c>
      <c r="D73" s="45" t="s">
        <v>16</v>
      </c>
      <c r="E73" s="45" t="s">
        <v>206</v>
      </c>
      <c r="F73" s="36">
        <f>ведомств!F120</f>
        <v>304.219</v>
      </c>
    </row>
    <row r="74" spans="1:6" s="25" customFormat="1" ht="35.25" customHeight="1">
      <c r="A74" s="30" t="s">
        <v>593</v>
      </c>
      <c r="B74" s="45" t="s">
        <v>591</v>
      </c>
      <c r="C74" s="45" t="s">
        <v>30</v>
      </c>
      <c r="D74" s="45" t="s">
        <v>16</v>
      </c>
      <c r="E74" s="45" t="s">
        <v>206</v>
      </c>
      <c r="F74" s="36">
        <f>ведомств!F122</f>
        <v>3699.3</v>
      </c>
    </row>
    <row r="75" spans="1:6" s="25" customFormat="1" ht="69.75" customHeight="1">
      <c r="A75" s="30" t="s">
        <v>587</v>
      </c>
      <c r="B75" s="45" t="s">
        <v>518</v>
      </c>
      <c r="C75" s="45" t="s">
        <v>26</v>
      </c>
      <c r="D75" s="45" t="s">
        <v>16</v>
      </c>
      <c r="E75" s="45" t="s">
        <v>206</v>
      </c>
      <c r="F75" s="36">
        <f>ведомств!F124</f>
        <v>528.4</v>
      </c>
    </row>
    <row r="76" spans="1:6" s="25" customFormat="1" ht="37.5" customHeight="1">
      <c r="A76" s="30" t="s">
        <v>585</v>
      </c>
      <c r="B76" s="45" t="s">
        <v>584</v>
      </c>
      <c r="C76" s="45" t="s">
        <v>30</v>
      </c>
      <c r="D76" s="45" t="s">
        <v>16</v>
      </c>
      <c r="E76" s="45" t="s">
        <v>206</v>
      </c>
      <c r="F76" s="36">
        <f>ведомств!F128</f>
        <v>18012.959</v>
      </c>
    </row>
    <row r="77" spans="1:6" s="25" customFormat="1" ht="78" customHeight="1">
      <c r="A77" s="30" t="s">
        <v>590</v>
      </c>
      <c r="B77" s="45" t="s">
        <v>589</v>
      </c>
      <c r="C77" s="45" t="s">
        <v>26</v>
      </c>
      <c r="D77" s="45" t="s">
        <v>16</v>
      </c>
      <c r="E77" s="45" t="s">
        <v>206</v>
      </c>
      <c r="F77" s="36">
        <f>ведомств!F130</f>
        <v>352.2</v>
      </c>
    </row>
    <row r="78" spans="1:6" s="25" customFormat="1" ht="77.25" customHeight="1">
      <c r="A78" s="31" t="s">
        <v>520</v>
      </c>
      <c r="B78" s="45" t="s">
        <v>519</v>
      </c>
      <c r="C78" s="45" t="s">
        <v>26</v>
      </c>
      <c r="D78" s="45" t="s">
        <v>16</v>
      </c>
      <c r="E78" s="45" t="s">
        <v>206</v>
      </c>
      <c r="F78" s="36">
        <f>ведомств!F126</f>
        <v>176.1</v>
      </c>
    </row>
    <row r="79" spans="1:6" s="25" customFormat="1" ht="36" customHeight="1">
      <c r="A79" s="33" t="s">
        <v>610</v>
      </c>
      <c r="B79" s="3" t="s">
        <v>327</v>
      </c>
      <c r="C79" s="3"/>
      <c r="D79" s="3"/>
      <c r="E79" s="3"/>
      <c r="F79" s="39">
        <f>F80+F81</f>
        <v>274.9</v>
      </c>
    </row>
    <row r="80" spans="1:6" s="25" customFormat="1" ht="24" customHeight="1">
      <c r="A80" s="31" t="s">
        <v>483</v>
      </c>
      <c r="B80" s="45" t="s">
        <v>692</v>
      </c>
      <c r="C80" s="45" t="s">
        <v>30</v>
      </c>
      <c r="D80" s="45" t="s">
        <v>211</v>
      </c>
      <c r="E80" s="45" t="s">
        <v>211</v>
      </c>
      <c r="F80" s="36">
        <f>ведомств!F37</f>
        <v>244.9</v>
      </c>
    </row>
    <row r="81" spans="1:6" s="25" customFormat="1" ht="22.5" customHeight="1">
      <c r="A81" s="31" t="s">
        <v>984</v>
      </c>
      <c r="B81" s="45" t="s">
        <v>692</v>
      </c>
      <c r="C81" s="45" t="s">
        <v>30</v>
      </c>
      <c r="D81" s="45" t="s">
        <v>211</v>
      </c>
      <c r="E81" s="45" t="s">
        <v>211</v>
      </c>
      <c r="F81" s="36">
        <f>ведомств!F38</f>
        <v>30</v>
      </c>
    </row>
    <row r="82" spans="1:6" s="25" customFormat="1" ht="35.25" customHeight="1">
      <c r="A82" s="115" t="s">
        <v>612</v>
      </c>
      <c r="B82" s="3" t="s">
        <v>306</v>
      </c>
      <c r="C82" s="3"/>
      <c r="D82" s="3"/>
      <c r="E82" s="3"/>
      <c r="F82" s="39">
        <f>F83+F84</f>
        <v>174.789</v>
      </c>
    </row>
    <row r="83" spans="1:6" s="25" customFormat="1" ht="60" customHeight="1">
      <c r="A83" s="30" t="s">
        <v>187</v>
      </c>
      <c r="B83" s="45" t="s">
        <v>468</v>
      </c>
      <c r="C83" s="45" t="s">
        <v>26</v>
      </c>
      <c r="D83" s="45" t="s">
        <v>208</v>
      </c>
      <c r="E83" s="45" t="s">
        <v>6</v>
      </c>
      <c r="F83" s="36">
        <f>ведомств!F543</f>
        <v>125.789</v>
      </c>
    </row>
    <row r="84" spans="1:6" s="25" customFormat="1" ht="33.75" customHeight="1">
      <c r="A84" s="30" t="s">
        <v>748</v>
      </c>
      <c r="B84" s="45" t="s">
        <v>468</v>
      </c>
      <c r="C84" s="45" t="s">
        <v>30</v>
      </c>
      <c r="D84" s="45" t="s">
        <v>208</v>
      </c>
      <c r="E84" s="45" t="s">
        <v>6</v>
      </c>
      <c r="F84" s="36">
        <f>ведомств!F544</f>
        <v>49</v>
      </c>
    </row>
    <row r="85" spans="1:6" s="29" customFormat="1" ht="33.75" customHeight="1">
      <c r="A85" s="33" t="s">
        <v>608</v>
      </c>
      <c r="B85" s="3" t="s">
        <v>20</v>
      </c>
      <c r="C85" s="3"/>
      <c r="D85" s="3"/>
      <c r="E85" s="3"/>
      <c r="F85" s="39">
        <f>F86+F101+F144</f>
        <v>275414.92799999996</v>
      </c>
    </row>
    <row r="86" spans="1:6" s="35" customFormat="1" ht="12" customHeight="1">
      <c r="A86" s="27" t="s">
        <v>329</v>
      </c>
      <c r="B86" s="46" t="s">
        <v>323</v>
      </c>
      <c r="C86" s="46"/>
      <c r="D86" s="46"/>
      <c r="E86" s="46"/>
      <c r="F86" s="40">
        <f>SUM(F87:F100)</f>
        <v>104417.175</v>
      </c>
    </row>
    <row r="87" spans="1:6" s="35" customFormat="1" ht="110.25" customHeight="1">
      <c r="A87" s="30" t="s">
        <v>300</v>
      </c>
      <c r="B87" s="45" t="s">
        <v>488</v>
      </c>
      <c r="C87" s="45" t="s">
        <v>23</v>
      </c>
      <c r="D87" s="45" t="s">
        <v>15</v>
      </c>
      <c r="E87" s="45" t="s">
        <v>208</v>
      </c>
      <c r="F87" s="36">
        <f>ведомств!F702</f>
        <v>18292.859</v>
      </c>
    </row>
    <row r="88" spans="1:6" s="35" customFormat="1" ht="69.75" customHeight="1">
      <c r="A88" s="30" t="s">
        <v>579</v>
      </c>
      <c r="B88" s="45" t="s">
        <v>510</v>
      </c>
      <c r="C88" s="45" t="s">
        <v>29</v>
      </c>
      <c r="D88" s="45" t="s">
        <v>15</v>
      </c>
      <c r="E88" s="45" t="s">
        <v>208</v>
      </c>
      <c r="F88" s="36">
        <f>ведомств!F704</f>
        <v>22970.301</v>
      </c>
    </row>
    <row r="89" spans="1:6" s="35" customFormat="1" ht="57.75" customHeight="1">
      <c r="A89" s="31" t="s">
        <v>296</v>
      </c>
      <c r="B89" s="45" t="s">
        <v>511</v>
      </c>
      <c r="C89" s="45" t="s">
        <v>56</v>
      </c>
      <c r="D89" s="45" t="s">
        <v>15</v>
      </c>
      <c r="E89" s="45" t="s">
        <v>208</v>
      </c>
      <c r="F89" s="36">
        <f>ведомств!F851</f>
        <v>4033.676</v>
      </c>
    </row>
    <row r="90" spans="1:6" s="35" customFormat="1" ht="90.75" customHeight="1">
      <c r="A90" s="31" t="s">
        <v>773</v>
      </c>
      <c r="B90" s="45" t="s">
        <v>512</v>
      </c>
      <c r="C90" s="45" t="s">
        <v>30</v>
      </c>
      <c r="D90" s="45" t="s">
        <v>15</v>
      </c>
      <c r="E90" s="45" t="s">
        <v>208</v>
      </c>
      <c r="F90" s="36">
        <f>ведомств!F706</f>
        <v>448.379</v>
      </c>
    </row>
    <row r="91" spans="1:6" s="35" customFormat="1" ht="82.5" customHeight="1">
      <c r="A91" s="31" t="s">
        <v>85</v>
      </c>
      <c r="B91" s="45" t="s">
        <v>512</v>
      </c>
      <c r="C91" s="45" t="s">
        <v>23</v>
      </c>
      <c r="D91" s="45" t="s">
        <v>15</v>
      </c>
      <c r="E91" s="45" t="s">
        <v>208</v>
      </c>
      <c r="F91" s="36">
        <f>ведомств!F707</f>
        <v>33206.6</v>
      </c>
    </row>
    <row r="92" spans="1:6" s="35" customFormat="1" ht="72" customHeight="1">
      <c r="A92" s="30" t="s">
        <v>775</v>
      </c>
      <c r="B92" s="45" t="s">
        <v>513</v>
      </c>
      <c r="C92" s="45" t="s">
        <v>774</v>
      </c>
      <c r="D92" s="45" t="s">
        <v>15</v>
      </c>
      <c r="E92" s="45" t="s">
        <v>208</v>
      </c>
      <c r="F92" s="36">
        <f>ведомств!F709</f>
        <v>92.674</v>
      </c>
    </row>
    <row r="93" spans="1:6" s="35" customFormat="1" ht="57.75" customHeight="1">
      <c r="A93" s="30" t="s">
        <v>299</v>
      </c>
      <c r="B93" s="45" t="s">
        <v>513</v>
      </c>
      <c r="C93" s="45" t="s">
        <v>23</v>
      </c>
      <c r="D93" s="45" t="s">
        <v>15</v>
      </c>
      <c r="E93" s="45" t="s">
        <v>208</v>
      </c>
      <c r="F93" s="36">
        <f>ведомств!F710</f>
        <v>6539.626</v>
      </c>
    </row>
    <row r="94" spans="1:6" s="35" customFormat="1" ht="35.25" customHeight="1">
      <c r="A94" s="31" t="s">
        <v>776</v>
      </c>
      <c r="B94" s="45" t="s">
        <v>514</v>
      </c>
      <c r="C94" s="45" t="s">
        <v>30</v>
      </c>
      <c r="D94" s="45" t="s">
        <v>15</v>
      </c>
      <c r="E94" s="45" t="s">
        <v>208</v>
      </c>
      <c r="F94" s="36">
        <f>ведомств!F712</f>
        <v>202.671</v>
      </c>
    </row>
    <row r="95" spans="1:6" s="35" customFormat="1" ht="34.5" customHeight="1">
      <c r="A95" s="31" t="s">
        <v>297</v>
      </c>
      <c r="B95" s="45" t="s">
        <v>514</v>
      </c>
      <c r="C95" s="45" t="s">
        <v>23</v>
      </c>
      <c r="D95" s="45" t="s">
        <v>15</v>
      </c>
      <c r="E95" s="45" t="s">
        <v>208</v>
      </c>
      <c r="F95" s="36">
        <f>ведомств!F713</f>
        <v>14270.189</v>
      </c>
    </row>
    <row r="96" spans="1:6" s="35" customFormat="1" ht="49.5" customHeight="1">
      <c r="A96" s="31" t="s">
        <v>298</v>
      </c>
      <c r="B96" s="45" t="s">
        <v>515</v>
      </c>
      <c r="C96" s="45" t="s">
        <v>30</v>
      </c>
      <c r="D96" s="45" t="s">
        <v>15</v>
      </c>
      <c r="E96" s="45" t="s">
        <v>208</v>
      </c>
      <c r="F96" s="36">
        <f>ведомств!F717</f>
        <v>12.22</v>
      </c>
    </row>
    <row r="97" spans="1:6" s="35" customFormat="1" ht="47.25" customHeight="1">
      <c r="A97" s="31" t="s">
        <v>298</v>
      </c>
      <c r="B97" s="45" t="s">
        <v>515</v>
      </c>
      <c r="C97" s="45" t="s">
        <v>23</v>
      </c>
      <c r="D97" s="45" t="s">
        <v>15</v>
      </c>
      <c r="E97" s="45" t="s">
        <v>208</v>
      </c>
      <c r="F97" s="36">
        <f>ведомств!F718</f>
        <v>791</v>
      </c>
    </row>
    <row r="98" spans="1:6" s="35" customFormat="1" ht="111" customHeight="1">
      <c r="A98" s="31" t="s">
        <v>939</v>
      </c>
      <c r="B98" s="45" t="s">
        <v>934</v>
      </c>
      <c r="C98" s="45" t="s">
        <v>23</v>
      </c>
      <c r="D98" s="45" t="s">
        <v>15</v>
      </c>
      <c r="E98" s="45" t="s">
        <v>208</v>
      </c>
      <c r="F98" s="36">
        <f>ведомств!F715</f>
        <v>1630.7</v>
      </c>
    </row>
    <row r="99" spans="1:6" s="35" customFormat="1" ht="57.75" customHeight="1">
      <c r="A99" s="30" t="s">
        <v>86</v>
      </c>
      <c r="B99" s="45" t="s">
        <v>516</v>
      </c>
      <c r="C99" s="45" t="s">
        <v>26</v>
      </c>
      <c r="D99" s="45" t="s">
        <v>15</v>
      </c>
      <c r="E99" s="45" t="s">
        <v>210</v>
      </c>
      <c r="F99" s="36">
        <f>ведомств!F728</f>
        <v>1801.919</v>
      </c>
    </row>
    <row r="100" spans="1:6" s="35" customFormat="1" ht="35.25" customHeight="1">
      <c r="A100" s="30" t="s">
        <v>777</v>
      </c>
      <c r="B100" s="45" t="s">
        <v>516</v>
      </c>
      <c r="C100" s="45" t="s">
        <v>30</v>
      </c>
      <c r="D100" s="45" t="s">
        <v>15</v>
      </c>
      <c r="E100" s="45" t="s">
        <v>210</v>
      </c>
      <c r="F100" s="36">
        <f>ведомств!F729</f>
        <v>124.361</v>
      </c>
    </row>
    <row r="101" spans="1:6" s="35" customFormat="1" ht="24" customHeight="1">
      <c r="A101" s="27" t="s">
        <v>330</v>
      </c>
      <c r="B101" s="46" t="s">
        <v>328</v>
      </c>
      <c r="C101" s="46"/>
      <c r="D101" s="46"/>
      <c r="E101" s="46"/>
      <c r="F101" s="40">
        <f>SUM(F102:F143)</f>
        <v>122680.35899999998</v>
      </c>
    </row>
    <row r="102" spans="1:6" s="35" customFormat="1" ht="45" customHeight="1">
      <c r="A102" s="30" t="s">
        <v>755</v>
      </c>
      <c r="B102" s="45" t="s">
        <v>489</v>
      </c>
      <c r="C102" s="45" t="s">
        <v>30</v>
      </c>
      <c r="D102" s="45" t="s">
        <v>15</v>
      </c>
      <c r="E102" s="45" t="s">
        <v>207</v>
      </c>
      <c r="F102" s="36">
        <f>ведомств!F649</f>
        <v>218.779</v>
      </c>
    </row>
    <row r="103" spans="1:6" s="35" customFormat="1" ht="46.5" customHeight="1">
      <c r="A103" s="30" t="s">
        <v>231</v>
      </c>
      <c r="B103" s="45" t="s">
        <v>489</v>
      </c>
      <c r="C103" s="45" t="s">
        <v>23</v>
      </c>
      <c r="D103" s="45" t="s">
        <v>15</v>
      </c>
      <c r="E103" s="45" t="s">
        <v>207</v>
      </c>
      <c r="F103" s="36">
        <f>ведомств!F650</f>
        <v>12919.222</v>
      </c>
    </row>
    <row r="104" spans="1:6" s="35" customFormat="1" ht="57.75" customHeight="1">
      <c r="A104" s="31" t="s">
        <v>756</v>
      </c>
      <c r="B104" s="45" t="s">
        <v>490</v>
      </c>
      <c r="C104" s="45" t="s">
        <v>30</v>
      </c>
      <c r="D104" s="45" t="s">
        <v>15</v>
      </c>
      <c r="E104" s="45" t="s">
        <v>207</v>
      </c>
      <c r="F104" s="36">
        <f>ведомств!F652</f>
        <v>11.736</v>
      </c>
    </row>
    <row r="105" spans="1:6" s="35" customFormat="1" ht="49.5" customHeight="1">
      <c r="A105" s="31" t="s">
        <v>232</v>
      </c>
      <c r="B105" s="45" t="s">
        <v>490</v>
      </c>
      <c r="C105" s="45" t="s">
        <v>23</v>
      </c>
      <c r="D105" s="45" t="s">
        <v>15</v>
      </c>
      <c r="E105" s="45" t="s">
        <v>207</v>
      </c>
      <c r="F105" s="36">
        <f>ведомств!F653</f>
        <v>670.97</v>
      </c>
    </row>
    <row r="106" spans="1:6" s="35" customFormat="1" ht="46.5" customHeight="1">
      <c r="A106" s="31" t="s">
        <v>757</v>
      </c>
      <c r="B106" s="45" t="s">
        <v>491</v>
      </c>
      <c r="C106" s="45" t="s">
        <v>30</v>
      </c>
      <c r="D106" s="45" t="s">
        <v>15</v>
      </c>
      <c r="E106" s="45" t="s">
        <v>207</v>
      </c>
      <c r="F106" s="36">
        <f>ведомств!F655</f>
        <v>118.675</v>
      </c>
    </row>
    <row r="107" spans="1:6" s="35" customFormat="1" ht="37.5" customHeight="1">
      <c r="A107" s="31" t="s">
        <v>233</v>
      </c>
      <c r="B107" s="45" t="s">
        <v>491</v>
      </c>
      <c r="C107" s="45" t="s">
        <v>23</v>
      </c>
      <c r="D107" s="45" t="s">
        <v>15</v>
      </c>
      <c r="E107" s="45" t="s">
        <v>207</v>
      </c>
      <c r="F107" s="36">
        <f>ведомств!F656</f>
        <v>6991.37</v>
      </c>
    </row>
    <row r="108" spans="1:6" s="35" customFormat="1" ht="69.75" customHeight="1">
      <c r="A108" s="30" t="s">
        <v>758</v>
      </c>
      <c r="B108" s="45" t="s">
        <v>493</v>
      </c>
      <c r="C108" s="45" t="s">
        <v>30</v>
      </c>
      <c r="D108" s="45" t="s">
        <v>15</v>
      </c>
      <c r="E108" s="45" t="s">
        <v>207</v>
      </c>
      <c r="F108" s="36">
        <f>ведомств!F658</f>
        <v>1.137</v>
      </c>
    </row>
    <row r="109" spans="1:6" s="35" customFormat="1" ht="57" customHeight="1">
      <c r="A109" s="30" t="s">
        <v>494</v>
      </c>
      <c r="B109" s="45" t="s">
        <v>493</v>
      </c>
      <c r="C109" s="45" t="s">
        <v>23</v>
      </c>
      <c r="D109" s="45" t="s">
        <v>15</v>
      </c>
      <c r="E109" s="45" t="s">
        <v>207</v>
      </c>
      <c r="F109" s="36">
        <f>ведомств!F659</f>
        <v>79.016</v>
      </c>
    </row>
    <row r="110" spans="1:6" s="35" customFormat="1" ht="57" customHeight="1">
      <c r="A110" s="30" t="s">
        <v>759</v>
      </c>
      <c r="B110" s="45" t="s">
        <v>496</v>
      </c>
      <c r="C110" s="45" t="s">
        <v>30</v>
      </c>
      <c r="D110" s="45" t="s">
        <v>15</v>
      </c>
      <c r="E110" s="45" t="s">
        <v>207</v>
      </c>
      <c r="F110" s="36">
        <f>ведомств!F661</f>
        <v>0.207</v>
      </c>
    </row>
    <row r="111" spans="1:6" s="35" customFormat="1" ht="57" customHeight="1">
      <c r="A111" s="30" t="s">
        <v>497</v>
      </c>
      <c r="B111" s="45" t="s">
        <v>496</v>
      </c>
      <c r="C111" s="45" t="s">
        <v>23</v>
      </c>
      <c r="D111" s="45" t="s">
        <v>15</v>
      </c>
      <c r="E111" s="45" t="s">
        <v>207</v>
      </c>
      <c r="F111" s="36">
        <f>ведомств!F662</f>
        <v>12.425</v>
      </c>
    </row>
    <row r="112" spans="1:6" s="35" customFormat="1" ht="66.75" customHeight="1">
      <c r="A112" s="30" t="s">
        <v>760</v>
      </c>
      <c r="B112" s="45" t="s">
        <v>498</v>
      </c>
      <c r="C112" s="45" t="s">
        <v>30</v>
      </c>
      <c r="D112" s="45" t="s">
        <v>15</v>
      </c>
      <c r="E112" s="45" t="s">
        <v>207</v>
      </c>
      <c r="F112" s="36">
        <f>ведомств!F664</f>
        <v>13.787</v>
      </c>
    </row>
    <row r="113" spans="1:6" s="35" customFormat="1" ht="66.75" customHeight="1">
      <c r="A113" s="30" t="s">
        <v>390</v>
      </c>
      <c r="B113" s="45" t="s">
        <v>498</v>
      </c>
      <c r="C113" s="45" t="s">
        <v>23</v>
      </c>
      <c r="D113" s="45" t="s">
        <v>15</v>
      </c>
      <c r="E113" s="45" t="s">
        <v>207</v>
      </c>
      <c r="F113" s="36">
        <f>ведомств!F665</f>
        <v>435.713</v>
      </c>
    </row>
    <row r="114" spans="1:6" s="35" customFormat="1" ht="36" customHeight="1">
      <c r="A114" s="31" t="s">
        <v>761</v>
      </c>
      <c r="B114" s="45" t="s">
        <v>499</v>
      </c>
      <c r="C114" s="45" t="s">
        <v>30</v>
      </c>
      <c r="D114" s="45" t="s">
        <v>15</v>
      </c>
      <c r="E114" s="45" t="s">
        <v>207</v>
      </c>
      <c r="F114" s="36">
        <f>ведомств!F667</f>
        <v>130.98</v>
      </c>
    </row>
    <row r="115" spans="1:6" s="35" customFormat="1" ht="34.5" customHeight="1">
      <c r="A115" s="31" t="s">
        <v>234</v>
      </c>
      <c r="B115" s="45" t="s">
        <v>499</v>
      </c>
      <c r="C115" s="45" t="s">
        <v>23</v>
      </c>
      <c r="D115" s="45" t="s">
        <v>15</v>
      </c>
      <c r="E115" s="45" t="s">
        <v>207</v>
      </c>
      <c r="F115" s="36">
        <f>ведомств!F668</f>
        <v>7972.157</v>
      </c>
    </row>
    <row r="116" spans="1:6" s="35" customFormat="1" ht="56.25" customHeight="1">
      <c r="A116" s="31" t="s">
        <v>779</v>
      </c>
      <c r="B116" s="45" t="s">
        <v>499</v>
      </c>
      <c r="C116" s="45" t="s">
        <v>26</v>
      </c>
      <c r="D116" s="45" t="s">
        <v>15</v>
      </c>
      <c r="E116" s="45" t="s">
        <v>210</v>
      </c>
      <c r="F116" s="36">
        <f>ведомств!F731</f>
        <v>3215.794</v>
      </c>
    </row>
    <row r="117" spans="1:6" s="35" customFormat="1" ht="34.5" customHeight="1">
      <c r="A117" s="31" t="s">
        <v>761</v>
      </c>
      <c r="B117" s="45" t="s">
        <v>499</v>
      </c>
      <c r="C117" s="45" t="s">
        <v>30</v>
      </c>
      <c r="D117" s="45" t="s">
        <v>15</v>
      </c>
      <c r="E117" s="45" t="s">
        <v>210</v>
      </c>
      <c r="F117" s="36">
        <f>ведомств!F732</f>
        <v>406.111</v>
      </c>
    </row>
    <row r="118" spans="1:6" s="35" customFormat="1" ht="22.5" customHeight="1">
      <c r="A118" s="31" t="s">
        <v>778</v>
      </c>
      <c r="B118" s="45" t="s">
        <v>499</v>
      </c>
      <c r="C118" s="45" t="s">
        <v>21</v>
      </c>
      <c r="D118" s="45" t="s">
        <v>15</v>
      </c>
      <c r="E118" s="45" t="s">
        <v>210</v>
      </c>
      <c r="F118" s="36">
        <f>ведомств!F733</f>
        <v>3.645</v>
      </c>
    </row>
    <row r="119" spans="1:6" s="35" customFormat="1" ht="57" customHeight="1">
      <c r="A119" s="31" t="s">
        <v>763</v>
      </c>
      <c r="B119" s="45" t="s">
        <v>656</v>
      </c>
      <c r="C119" s="45" t="s">
        <v>30</v>
      </c>
      <c r="D119" s="45" t="s">
        <v>15</v>
      </c>
      <c r="E119" s="45" t="s">
        <v>207</v>
      </c>
      <c r="F119" s="36">
        <f>ведомств!F670</f>
        <v>0.179</v>
      </c>
    </row>
    <row r="120" spans="1:6" s="35" customFormat="1" ht="59.25" customHeight="1">
      <c r="A120" s="31" t="s">
        <v>658</v>
      </c>
      <c r="B120" s="45" t="s">
        <v>656</v>
      </c>
      <c r="C120" s="45" t="s">
        <v>23</v>
      </c>
      <c r="D120" s="45" t="s">
        <v>15</v>
      </c>
      <c r="E120" s="45" t="s">
        <v>207</v>
      </c>
      <c r="F120" s="36">
        <f>ведомств!F671</f>
        <v>10.76</v>
      </c>
    </row>
    <row r="121" spans="1:6" s="35" customFormat="1" ht="45.75" customHeight="1">
      <c r="A121" s="9" t="s">
        <v>975</v>
      </c>
      <c r="B121" s="45" t="s">
        <v>974</v>
      </c>
      <c r="C121" s="45" t="s">
        <v>23</v>
      </c>
      <c r="D121" s="45" t="s">
        <v>15</v>
      </c>
      <c r="E121" s="45" t="s">
        <v>207</v>
      </c>
      <c r="F121" s="36">
        <f>ведомств!F694</f>
        <v>0</v>
      </c>
    </row>
    <row r="122" spans="1:6" s="35" customFormat="1" ht="45.75" customHeight="1">
      <c r="A122" s="31" t="s">
        <v>765</v>
      </c>
      <c r="B122" s="45" t="s">
        <v>500</v>
      </c>
      <c r="C122" s="45" t="s">
        <v>30</v>
      </c>
      <c r="D122" s="45" t="s">
        <v>15</v>
      </c>
      <c r="E122" s="45" t="s">
        <v>207</v>
      </c>
      <c r="F122" s="36">
        <f>ведомств!F673</f>
        <v>393.438</v>
      </c>
    </row>
    <row r="123" spans="1:6" s="35" customFormat="1" ht="44.25" customHeight="1">
      <c r="A123" s="31" t="s">
        <v>764</v>
      </c>
      <c r="B123" s="45" t="s">
        <v>500</v>
      </c>
      <c r="C123" s="45" t="s">
        <v>23</v>
      </c>
      <c r="D123" s="45" t="s">
        <v>15</v>
      </c>
      <c r="E123" s="45" t="s">
        <v>207</v>
      </c>
      <c r="F123" s="36">
        <f>ведомств!F674</f>
        <v>26223.824</v>
      </c>
    </row>
    <row r="124" spans="1:6" s="35" customFormat="1" ht="44.25" customHeight="1">
      <c r="A124" s="30" t="s">
        <v>767</v>
      </c>
      <c r="B124" s="45" t="s">
        <v>501</v>
      </c>
      <c r="C124" s="45" t="s">
        <v>30</v>
      </c>
      <c r="D124" s="45" t="s">
        <v>15</v>
      </c>
      <c r="E124" s="45" t="s">
        <v>207</v>
      </c>
      <c r="F124" s="36">
        <f>ведомств!F676</f>
        <v>5.679</v>
      </c>
    </row>
    <row r="125" spans="1:6" s="35" customFormat="1" ht="44.25" customHeight="1">
      <c r="A125" s="30" t="s">
        <v>766</v>
      </c>
      <c r="B125" s="45" t="s">
        <v>501</v>
      </c>
      <c r="C125" s="45" t="s">
        <v>23</v>
      </c>
      <c r="D125" s="45" t="s">
        <v>15</v>
      </c>
      <c r="E125" s="45" t="s">
        <v>207</v>
      </c>
      <c r="F125" s="36">
        <f>ведомств!F677</f>
        <v>407.97</v>
      </c>
    </row>
    <row r="126" spans="1:6" s="35" customFormat="1" ht="44.25" customHeight="1">
      <c r="A126" s="30" t="s">
        <v>768</v>
      </c>
      <c r="B126" s="45" t="s">
        <v>502</v>
      </c>
      <c r="C126" s="45" t="s">
        <v>30</v>
      </c>
      <c r="D126" s="45" t="s">
        <v>15</v>
      </c>
      <c r="E126" s="45" t="s">
        <v>207</v>
      </c>
      <c r="F126" s="36">
        <f>ведомств!F679</f>
        <v>319.473</v>
      </c>
    </row>
    <row r="127" spans="1:6" s="35" customFormat="1" ht="34.5" customHeight="1">
      <c r="A127" s="30" t="s">
        <v>235</v>
      </c>
      <c r="B127" s="45" t="s">
        <v>502</v>
      </c>
      <c r="C127" s="45" t="s">
        <v>23</v>
      </c>
      <c r="D127" s="45" t="s">
        <v>15</v>
      </c>
      <c r="E127" s="45" t="s">
        <v>207</v>
      </c>
      <c r="F127" s="36">
        <f>ведомств!F680</f>
        <v>21389.896</v>
      </c>
    </row>
    <row r="128" spans="1:6" s="35" customFormat="1" ht="90.75" customHeight="1">
      <c r="A128" s="30" t="s">
        <v>769</v>
      </c>
      <c r="B128" s="45" t="s">
        <v>503</v>
      </c>
      <c r="C128" s="45" t="s">
        <v>30</v>
      </c>
      <c r="D128" s="45" t="s">
        <v>15</v>
      </c>
      <c r="E128" s="45" t="s">
        <v>207</v>
      </c>
      <c r="F128" s="36">
        <f>ведомств!F682</f>
        <v>0.081</v>
      </c>
    </row>
    <row r="129" spans="1:6" s="35" customFormat="1" ht="93" customHeight="1">
      <c r="A129" s="30" t="s">
        <v>78</v>
      </c>
      <c r="B129" s="45" t="s">
        <v>503</v>
      </c>
      <c r="C129" s="45" t="s">
        <v>23</v>
      </c>
      <c r="D129" s="45" t="s">
        <v>15</v>
      </c>
      <c r="E129" s="45" t="s">
        <v>207</v>
      </c>
      <c r="F129" s="36">
        <f>ведомств!F683</f>
        <v>5.411</v>
      </c>
    </row>
    <row r="130" spans="1:6" s="35" customFormat="1" ht="69" customHeight="1">
      <c r="A130" s="31" t="s">
        <v>705</v>
      </c>
      <c r="B130" s="45" t="s">
        <v>504</v>
      </c>
      <c r="C130" s="45" t="s">
        <v>26</v>
      </c>
      <c r="D130" s="45" t="s">
        <v>211</v>
      </c>
      <c r="E130" s="45" t="s">
        <v>6</v>
      </c>
      <c r="F130" s="36">
        <f>ведомств!F296</f>
        <v>3360.287</v>
      </c>
    </row>
    <row r="131" spans="1:6" s="35" customFormat="1" ht="69" customHeight="1">
      <c r="A131" s="31" t="s">
        <v>705</v>
      </c>
      <c r="B131" s="45" t="s">
        <v>504</v>
      </c>
      <c r="C131" s="45" t="s">
        <v>26</v>
      </c>
      <c r="D131" s="45" t="s">
        <v>211</v>
      </c>
      <c r="E131" s="45" t="s">
        <v>206</v>
      </c>
      <c r="F131" s="36">
        <f>ведомств!F351</f>
        <v>15242.674</v>
      </c>
    </row>
    <row r="132" spans="1:6" s="35" customFormat="1" ht="67.5" customHeight="1">
      <c r="A132" s="31" t="s">
        <v>705</v>
      </c>
      <c r="B132" s="45" t="s">
        <v>504</v>
      </c>
      <c r="C132" s="45" t="s">
        <v>26</v>
      </c>
      <c r="D132" s="45" t="s">
        <v>211</v>
      </c>
      <c r="E132" s="45" t="s">
        <v>207</v>
      </c>
      <c r="F132" s="36">
        <f>ведомств!F26+ведомств!F108+ведомств!F401</f>
        <v>1901.0720000000001</v>
      </c>
    </row>
    <row r="133" spans="1:6" s="35" customFormat="1" ht="67.5" customHeight="1">
      <c r="A133" s="31" t="s">
        <v>705</v>
      </c>
      <c r="B133" s="45" t="s">
        <v>504</v>
      </c>
      <c r="C133" s="45" t="s">
        <v>26</v>
      </c>
      <c r="D133" s="45" t="s">
        <v>212</v>
      </c>
      <c r="E133" s="45" t="s">
        <v>6</v>
      </c>
      <c r="F133" s="36">
        <f>ведомств!F46</f>
        <v>1965.702</v>
      </c>
    </row>
    <row r="134" spans="1:6" s="35" customFormat="1" ht="67.5" customHeight="1">
      <c r="A134" s="31" t="s">
        <v>705</v>
      </c>
      <c r="B134" s="45" t="s">
        <v>504</v>
      </c>
      <c r="C134" s="45" t="s">
        <v>26</v>
      </c>
      <c r="D134" s="45" t="s">
        <v>15</v>
      </c>
      <c r="E134" s="45" t="s">
        <v>206</v>
      </c>
      <c r="F134" s="36">
        <f>ведомств!F635</f>
        <v>785.7</v>
      </c>
    </row>
    <row r="135" spans="1:6" s="35" customFormat="1" ht="48" customHeight="1">
      <c r="A135" s="31" t="s">
        <v>762</v>
      </c>
      <c r="B135" s="45" t="s">
        <v>504</v>
      </c>
      <c r="C135" s="45" t="s">
        <v>30</v>
      </c>
      <c r="D135" s="45" t="s">
        <v>15</v>
      </c>
      <c r="E135" s="45" t="s">
        <v>207</v>
      </c>
      <c r="F135" s="36">
        <f>ведомств!F685</f>
        <v>227.683</v>
      </c>
    </row>
    <row r="136" spans="1:6" s="35" customFormat="1" ht="48.75" customHeight="1">
      <c r="A136" s="31" t="s">
        <v>79</v>
      </c>
      <c r="B136" s="45" t="s">
        <v>504</v>
      </c>
      <c r="C136" s="45" t="s">
        <v>23</v>
      </c>
      <c r="D136" s="45" t="s">
        <v>15</v>
      </c>
      <c r="E136" s="45" t="s">
        <v>207</v>
      </c>
      <c r="F136" s="36">
        <f>ведомств!F686</f>
        <v>13733.171</v>
      </c>
    </row>
    <row r="137" spans="1:6" s="35" customFormat="1" ht="69.75" customHeight="1">
      <c r="A137" s="31" t="s">
        <v>705</v>
      </c>
      <c r="B137" s="45" t="s">
        <v>504</v>
      </c>
      <c r="C137" s="45" t="s">
        <v>26</v>
      </c>
      <c r="D137" s="45" t="s">
        <v>15</v>
      </c>
      <c r="E137" s="45" t="s">
        <v>208</v>
      </c>
      <c r="F137" s="36">
        <f>ведомств!F720</f>
        <v>785.968</v>
      </c>
    </row>
    <row r="138" spans="1:6" s="35" customFormat="1" ht="67.5" customHeight="1">
      <c r="A138" s="31" t="s">
        <v>705</v>
      </c>
      <c r="B138" s="45" t="s">
        <v>504</v>
      </c>
      <c r="C138" s="45" t="s">
        <v>26</v>
      </c>
      <c r="D138" s="45" t="s">
        <v>16</v>
      </c>
      <c r="E138" s="45" t="s">
        <v>6</v>
      </c>
      <c r="F138" s="36">
        <f>ведомств!F113</f>
        <v>184.277</v>
      </c>
    </row>
    <row r="139" spans="1:6" s="35" customFormat="1" ht="68.25" customHeight="1">
      <c r="A139" s="31" t="s">
        <v>705</v>
      </c>
      <c r="B139" s="45" t="s">
        <v>504</v>
      </c>
      <c r="C139" s="45" t="s">
        <v>26</v>
      </c>
      <c r="D139" s="45" t="s">
        <v>16</v>
      </c>
      <c r="E139" s="45" t="s">
        <v>206</v>
      </c>
      <c r="F139" s="36">
        <f>ведомств!F132</f>
        <v>155.265</v>
      </c>
    </row>
    <row r="140" spans="1:6" s="35" customFormat="1" ht="68.25" customHeight="1">
      <c r="A140" s="30" t="s">
        <v>770</v>
      </c>
      <c r="B140" s="45" t="s">
        <v>505</v>
      </c>
      <c r="C140" s="45" t="s">
        <v>30</v>
      </c>
      <c r="D140" s="45" t="s">
        <v>15</v>
      </c>
      <c r="E140" s="45" t="s">
        <v>207</v>
      </c>
      <c r="F140" s="36">
        <f>ведомств!F688</f>
        <v>6.804</v>
      </c>
    </row>
    <row r="141" spans="1:6" s="35" customFormat="1" ht="60" customHeight="1">
      <c r="A141" s="30" t="s">
        <v>80</v>
      </c>
      <c r="B141" s="45" t="s">
        <v>505</v>
      </c>
      <c r="C141" s="45" t="s">
        <v>23</v>
      </c>
      <c r="D141" s="45" t="s">
        <v>15</v>
      </c>
      <c r="E141" s="45" t="s">
        <v>207</v>
      </c>
      <c r="F141" s="36">
        <f>ведомств!F689</f>
        <v>373.196</v>
      </c>
    </row>
    <row r="142" spans="1:6" s="35" customFormat="1" ht="81" customHeight="1">
      <c r="A142" s="31" t="s">
        <v>771</v>
      </c>
      <c r="B142" s="45" t="s">
        <v>506</v>
      </c>
      <c r="C142" s="45" t="s">
        <v>30</v>
      </c>
      <c r="D142" s="45" t="s">
        <v>15</v>
      </c>
      <c r="E142" s="45" t="s">
        <v>207</v>
      </c>
      <c r="F142" s="36">
        <f>ведомств!F691</f>
        <v>33.047</v>
      </c>
    </row>
    <row r="143" spans="1:6" s="35" customFormat="1" ht="79.5" customHeight="1">
      <c r="A143" s="31" t="s">
        <v>508</v>
      </c>
      <c r="B143" s="45" t="s">
        <v>506</v>
      </c>
      <c r="C143" s="45" t="s">
        <v>23</v>
      </c>
      <c r="D143" s="45" t="s">
        <v>15</v>
      </c>
      <c r="E143" s="45" t="s">
        <v>207</v>
      </c>
      <c r="F143" s="36">
        <f>ведомств!F692</f>
        <v>1967.078</v>
      </c>
    </row>
    <row r="144" spans="1:6" s="97" customFormat="1" ht="36" customHeight="1">
      <c r="A144" s="34" t="s">
        <v>332</v>
      </c>
      <c r="B144" s="46" t="s">
        <v>331</v>
      </c>
      <c r="C144" s="46"/>
      <c r="D144" s="46"/>
      <c r="E144" s="46"/>
      <c r="F144" s="40">
        <f>SUM(F145:F148)</f>
        <v>48317.394</v>
      </c>
    </row>
    <row r="145" spans="1:6" s="97" customFormat="1" ht="42.75" customHeight="1">
      <c r="A145" s="30" t="s">
        <v>487</v>
      </c>
      <c r="B145" s="45" t="s">
        <v>486</v>
      </c>
      <c r="C145" s="45" t="s">
        <v>29</v>
      </c>
      <c r="D145" s="45" t="s">
        <v>15</v>
      </c>
      <c r="E145" s="45" t="s">
        <v>206</v>
      </c>
      <c r="F145" s="36">
        <f>ведомств!F637</f>
        <v>39186.034</v>
      </c>
    </row>
    <row r="146" spans="1:6" s="97" customFormat="1" ht="69" customHeight="1">
      <c r="A146" s="30" t="s">
        <v>87</v>
      </c>
      <c r="B146" s="45" t="s">
        <v>517</v>
      </c>
      <c r="C146" s="45" t="s">
        <v>26</v>
      </c>
      <c r="D146" s="45" t="s">
        <v>15</v>
      </c>
      <c r="E146" s="45" t="s">
        <v>210</v>
      </c>
      <c r="F146" s="36">
        <f>ведомств!F735</f>
        <v>8032.129</v>
      </c>
    </row>
    <row r="147" spans="1:6" s="97" customFormat="1" ht="35.25" customHeight="1">
      <c r="A147" s="30" t="s">
        <v>780</v>
      </c>
      <c r="B147" s="45" t="s">
        <v>517</v>
      </c>
      <c r="C147" s="45" t="s">
        <v>30</v>
      </c>
      <c r="D147" s="45" t="s">
        <v>15</v>
      </c>
      <c r="E147" s="45" t="s">
        <v>210</v>
      </c>
      <c r="F147" s="36">
        <f>ведомств!F736</f>
        <v>1080.811</v>
      </c>
    </row>
    <row r="148" spans="1:6" s="97" customFormat="1" ht="35.25" customHeight="1">
      <c r="A148" s="30" t="s">
        <v>781</v>
      </c>
      <c r="B148" s="45" t="s">
        <v>517</v>
      </c>
      <c r="C148" s="45" t="s">
        <v>21</v>
      </c>
      <c r="D148" s="45" t="s">
        <v>15</v>
      </c>
      <c r="E148" s="45" t="s">
        <v>210</v>
      </c>
      <c r="F148" s="36">
        <f>ведомств!F737</f>
        <v>18.42</v>
      </c>
    </row>
    <row r="149" spans="1:6" s="98" customFormat="1" ht="36" customHeight="1">
      <c r="A149" s="32" t="s">
        <v>333</v>
      </c>
      <c r="B149" s="3" t="s">
        <v>334</v>
      </c>
      <c r="C149" s="3"/>
      <c r="D149" s="3"/>
      <c r="E149" s="3"/>
      <c r="F149" s="39">
        <f>SUM(F150:F153)</f>
        <v>881.4</v>
      </c>
    </row>
    <row r="150" spans="1:6" s="98" customFormat="1" ht="35.25" customHeight="1">
      <c r="A150" s="30" t="s">
        <v>472</v>
      </c>
      <c r="B150" s="95" t="s">
        <v>537</v>
      </c>
      <c r="C150" s="45" t="s">
        <v>30</v>
      </c>
      <c r="D150" s="70" t="s">
        <v>208</v>
      </c>
      <c r="E150" s="70" t="s">
        <v>209</v>
      </c>
      <c r="F150" s="71">
        <f>ведомств!F547</f>
        <v>155</v>
      </c>
    </row>
    <row r="151" spans="1:6" s="98" customFormat="1" ht="47.25" customHeight="1">
      <c r="A151" s="30" t="s">
        <v>471</v>
      </c>
      <c r="B151" s="45" t="s">
        <v>1000</v>
      </c>
      <c r="C151" s="45" t="s">
        <v>30</v>
      </c>
      <c r="D151" s="70" t="s">
        <v>208</v>
      </c>
      <c r="E151" s="70" t="s">
        <v>209</v>
      </c>
      <c r="F151" s="71">
        <f>ведомств!F817</f>
        <v>336.4</v>
      </c>
    </row>
    <row r="152" spans="1:6" s="98" customFormat="1" ht="34.5" customHeight="1">
      <c r="A152" s="9" t="s">
        <v>676</v>
      </c>
      <c r="B152" s="45" t="s">
        <v>673</v>
      </c>
      <c r="C152" s="69">
        <v>500</v>
      </c>
      <c r="D152" s="70" t="s">
        <v>208</v>
      </c>
      <c r="E152" s="70" t="s">
        <v>209</v>
      </c>
      <c r="F152" s="71">
        <f>ведомств!F586</f>
        <v>200.6</v>
      </c>
    </row>
    <row r="153" spans="1:6" s="98" customFormat="1" ht="26.25" customHeight="1">
      <c r="A153" s="9" t="s">
        <v>677</v>
      </c>
      <c r="B153" s="45" t="s">
        <v>674</v>
      </c>
      <c r="C153" s="69">
        <v>500</v>
      </c>
      <c r="D153" s="70" t="s">
        <v>208</v>
      </c>
      <c r="E153" s="70" t="s">
        <v>209</v>
      </c>
      <c r="F153" s="71">
        <f>ведомств!F588</f>
        <v>189.4</v>
      </c>
    </row>
    <row r="154" spans="1:6" s="98" customFormat="1" ht="39.75" customHeight="1">
      <c r="A154" s="32" t="s">
        <v>613</v>
      </c>
      <c r="B154" s="3" t="s">
        <v>335</v>
      </c>
      <c r="C154" s="3"/>
      <c r="D154" s="3"/>
      <c r="E154" s="3"/>
      <c r="F154" s="39">
        <f>SUM(F155:F160)</f>
        <v>8739.05</v>
      </c>
    </row>
    <row r="155" spans="1:6" s="98" customFormat="1" ht="37.5" customHeight="1">
      <c r="A155" s="30" t="s">
        <v>485</v>
      </c>
      <c r="B155" s="45" t="s">
        <v>484</v>
      </c>
      <c r="C155" s="45" t="s">
        <v>30</v>
      </c>
      <c r="D155" s="45" t="s">
        <v>212</v>
      </c>
      <c r="E155" s="45" t="s">
        <v>6</v>
      </c>
      <c r="F155" s="36">
        <f>ведомств!F49</f>
        <v>0</v>
      </c>
    </row>
    <row r="156" spans="1:6" s="98" customFormat="1" ht="37.5" customHeight="1">
      <c r="A156" s="11" t="s">
        <v>843</v>
      </c>
      <c r="B156" s="45" t="s">
        <v>839</v>
      </c>
      <c r="C156" s="45" t="s">
        <v>30</v>
      </c>
      <c r="D156" s="45" t="s">
        <v>212</v>
      </c>
      <c r="E156" s="45" t="s">
        <v>6</v>
      </c>
      <c r="F156" s="36">
        <f>ведомств!F51</f>
        <v>143.46</v>
      </c>
    </row>
    <row r="157" spans="1:6" s="98" customFormat="1" ht="37.5" customHeight="1">
      <c r="A157" s="11" t="s">
        <v>844</v>
      </c>
      <c r="B157" s="45" t="s">
        <v>842</v>
      </c>
      <c r="C157" s="45" t="s">
        <v>30</v>
      </c>
      <c r="D157" s="45" t="s">
        <v>212</v>
      </c>
      <c r="E157" s="45" t="s">
        <v>6</v>
      </c>
      <c r="F157" s="36">
        <f>ведомств!F53</f>
        <v>0</v>
      </c>
    </row>
    <row r="158" spans="1:6" s="98" customFormat="1" ht="37.5" customHeight="1">
      <c r="A158" s="11" t="s">
        <v>869</v>
      </c>
      <c r="B158" s="45" t="s">
        <v>842</v>
      </c>
      <c r="C158" s="45" t="s">
        <v>23</v>
      </c>
      <c r="D158" s="45" t="s">
        <v>212</v>
      </c>
      <c r="E158" s="45" t="s">
        <v>6</v>
      </c>
      <c r="F158" s="36">
        <f>ведомств!F54</f>
        <v>78</v>
      </c>
    </row>
    <row r="159" spans="1:6" s="98" customFormat="1" ht="67.5" customHeight="1">
      <c r="A159" s="30" t="s">
        <v>647</v>
      </c>
      <c r="B159" s="45" t="s">
        <v>645</v>
      </c>
      <c r="C159" s="45" t="s">
        <v>30</v>
      </c>
      <c r="D159" s="45" t="s">
        <v>212</v>
      </c>
      <c r="E159" s="45" t="s">
        <v>6</v>
      </c>
      <c r="F159" s="36">
        <f>ведомств!F56</f>
        <v>7201.67</v>
      </c>
    </row>
    <row r="160" spans="1:6" s="98" customFormat="1" ht="58.5" customHeight="1">
      <c r="A160" s="30" t="s">
        <v>969</v>
      </c>
      <c r="B160" s="45" t="s">
        <v>968</v>
      </c>
      <c r="C160" s="45" t="s">
        <v>30</v>
      </c>
      <c r="D160" s="45" t="s">
        <v>212</v>
      </c>
      <c r="E160" s="45" t="s">
        <v>6</v>
      </c>
      <c r="F160" s="36">
        <f>ведомств!F58</f>
        <v>1315.92</v>
      </c>
    </row>
    <row r="161" spans="1:6" s="98" customFormat="1" ht="23.25" customHeight="1">
      <c r="A161" s="32" t="s">
        <v>849</v>
      </c>
      <c r="B161" s="3" t="s">
        <v>848</v>
      </c>
      <c r="C161" s="3"/>
      <c r="D161" s="3"/>
      <c r="E161" s="3"/>
      <c r="F161" s="39">
        <f>F163+F162+F164</f>
        <v>6388.599999999999</v>
      </c>
    </row>
    <row r="162" spans="1:6" s="98" customFormat="1" ht="57.75" customHeight="1">
      <c r="A162" s="30" t="s">
        <v>858</v>
      </c>
      <c r="B162" s="45" t="s">
        <v>857</v>
      </c>
      <c r="C162" s="45" t="s">
        <v>30</v>
      </c>
      <c r="D162" s="45" t="s">
        <v>210</v>
      </c>
      <c r="E162" s="45" t="s">
        <v>209</v>
      </c>
      <c r="F162" s="36">
        <f>ведомств!F830</f>
        <v>3541.6</v>
      </c>
    </row>
    <row r="163" spans="1:6" s="98" customFormat="1" ht="36" customHeight="1">
      <c r="A163" s="30" t="s">
        <v>847</v>
      </c>
      <c r="B163" s="45" t="s">
        <v>846</v>
      </c>
      <c r="C163" s="45" t="s">
        <v>30</v>
      </c>
      <c r="D163" s="45" t="s">
        <v>210</v>
      </c>
      <c r="E163" s="45" t="s">
        <v>209</v>
      </c>
      <c r="F163" s="36">
        <f>ведомств!F832+ведомств!F248</f>
        <v>2796.0690000000004</v>
      </c>
    </row>
    <row r="164" spans="1:6" s="98" customFormat="1" ht="36" customHeight="1">
      <c r="A164" s="30" t="s">
        <v>971</v>
      </c>
      <c r="B164" s="45" t="s">
        <v>846</v>
      </c>
      <c r="C164" s="45" t="s">
        <v>286</v>
      </c>
      <c r="D164" s="45" t="s">
        <v>210</v>
      </c>
      <c r="E164" s="45" t="s">
        <v>209</v>
      </c>
      <c r="F164" s="36">
        <f>ведомств!F597</f>
        <v>50.931</v>
      </c>
    </row>
    <row r="165" spans="1:6" s="98" customFormat="1" ht="36" customHeight="1">
      <c r="A165" s="32" t="s">
        <v>441</v>
      </c>
      <c r="B165" s="3" t="s">
        <v>442</v>
      </c>
      <c r="C165" s="3"/>
      <c r="D165" s="3"/>
      <c r="E165" s="3"/>
      <c r="F165" s="39">
        <f>F166</f>
        <v>9374.687</v>
      </c>
    </row>
    <row r="166" spans="1:6" s="98" customFormat="1" ht="36.75" customHeight="1">
      <c r="A166" s="30" t="s">
        <v>317</v>
      </c>
      <c r="B166" s="45" t="s">
        <v>443</v>
      </c>
      <c r="C166" s="3"/>
      <c r="D166" s="3"/>
      <c r="E166" s="3"/>
      <c r="F166" s="36">
        <f>F167</f>
        <v>9374.687</v>
      </c>
    </row>
    <row r="167" spans="1:6" s="96" customFormat="1" ht="34.5" customHeight="1">
      <c r="A167" s="30" t="s">
        <v>475</v>
      </c>
      <c r="B167" s="45" t="s">
        <v>474</v>
      </c>
      <c r="C167" s="45" t="s">
        <v>30</v>
      </c>
      <c r="D167" s="45" t="s">
        <v>209</v>
      </c>
      <c r="E167" s="45" t="s">
        <v>207</v>
      </c>
      <c r="F167" s="36">
        <f>ведомств!F204</f>
        <v>9374.687</v>
      </c>
    </row>
    <row r="168" spans="1:6" s="96" customFormat="1" ht="34.5" customHeight="1">
      <c r="A168" s="32" t="s">
        <v>669</v>
      </c>
      <c r="B168" s="3" t="s">
        <v>670</v>
      </c>
      <c r="C168" s="3"/>
      <c r="D168" s="3"/>
      <c r="E168" s="3"/>
      <c r="F168" s="39">
        <f>F170+F169</f>
        <v>2457.333</v>
      </c>
    </row>
    <row r="169" spans="1:6" s="96" customFormat="1" ht="34.5" customHeight="1">
      <c r="A169" s="30" t="s">
        <v>815</v>
      </c>
      <c r="B169" s="45" t="s">
        <v>814</v>
      </c>
      <c r="C169" s="45" t="s">
        <v>30</v>
      </c>
      <c r="D169" s="45" t="s">
        <v>207</v>
      </c>
      <c r="E169" s="45" t="s">
        <v>213</v>
      </c>
      <c r="F169" s="36">
        <f>ведомств!F812</f>
        <v>594.533</v>
      </c>
    </row>
    <row r="170" spans="1:6" s="96" customFormat="1" ht="34.5" customHeight="1">
      <c r="A170" s="30" t="s">
        <v>668</v>
      </c>
      <c r="B170" s="45" t="s">
        <v>666</v>
      </c>
      <c r="C170" s="45" t="s">
        <v>286</v>
      </c>
      <c r="D170" s="45" t="s">
        <v>206</v>
      </c>
      <c r="E170" s="45" t="s">
        <v>207</v>
      </c>
      <c r="F170" s="36">
        <f>ведомств!F580</f>
        <v>1862.8</v>
      </c>
    </row>
    <row r="171" spans="1:6" s="96" customFormat="1" ht="22.5">
      <c r="A171" s="32" t="s">
        <v>12</v>
      </c>
      <c r="B171" s="99" t="s">
        <v>249</v>
      </c>
      <c r="C171" s="99"/>
      <c r="D171" s="4"/>
      <c r="E171" s="4"/>
      <c r="F171" s="100">
        <f>F172+F184+F191</f>
        <v>456321.8867999999</v>
      </c>
    </row>
    <row r="172" spans="1:6" s="104" customFormat="1" ht="21">
      <c r="A172" s="115" t="s">
        <v>13</v>
      </c>
      <c r="B172" s="101" t="s">
        <v>14</v>
      </c>
      <c r="C172" s="101"/>
      <c r="D172" s="102"/>
      <c r="E172" s="102"/>
      <c r="F172" s="103">
        <f>F173+F179+F182</f>
        <v>10691.751</v>
      </c>
    </row>
    <row r="173" spans="1:6" s="97" customFormat="1" ht="22.5">
      <c r="A173" s="34" t="s">
        <v>37</v>
      </c>
      <c r="B173" s="105" t="s">
        <v>259</v>
      </c>
      <c r="C173" s="105"/>
      <c r="D173" s="106"/>
      <c r="E173" s="106"/>
      <c r="F173" s="107">
        <f>F174+F175+F177+F178+F176</f>
        <v>9531.565</v>
      </c>
    </row>
    <row r="174" spans="1:6" s="96" customFormat="1" ht="45">
      <c r="A174" s="30" t="s">
        <v>456</v>
      </c>
      <c r="B174" s="69" t="s">
        <v>258</v>
      </c>
      <c r="C174" s="69">
        <v>200</v>
      </c>
      <c r="D174" s="70" t="s">
        <v>6</v>
      </c>
      <c r="E174" s="70" t="s">
        <v>18</v>
      </c>
      <c r="F174" s="71">
        <f>ведомств!F507</f>
        <v>5.5</v>
      </c>
    </row>
    <row r="175" spans="1:6" s="96" customFormat="1" ht="33.75">
      <c r="A175" s="30" t="s">
        <v>336</v>
      </c>
      <c r="B175" s="69" t="s">
        <v>274</v>
      </c>
      <c r="C175" s="69">
        <v>200</v>
      </c>
      <c r="D175" s="70" t="s">
        <v>6</v>
      </c>
      <c r="E175" s="70" t="s">
        <v>18</v>
      </c>
      <c r="F175" s="36">
        <f>ведомств!F782+ведомств!F170</f>
        <v>8460.694</v>
      </c>
    </row>
    <row r="176" spans="1:6" s="96" customFormat="1" ht="33.75">
      <c r="A176" s="30" t="s">
        <v>800</v>
      </c>
      <c r="B176" s="69" t="s">
        <v>274</v>
      </c>
      <c r="C176" s="69">
        <v>400</v>
      </c>
      <c r="D176" s="70" t="s">
        <v>6</v>
      </c>
      <c r="E176" s="70" t="s">
        <v>18</v>
      </c>
      <c r="F176" s="36">
        <f>ведомств!F783</f>
        <v>1038.2</v>
      </c>
    </row>
    <row r="177" spans="1:6" s="96" customFormat="1" ht="31.5" customHeight="1">
      <c r="A177" s="30" t="s">
        <v>614</v>
      </c>
      <c r="B177" s="69" t="s">
        <v>270</v>
      </c>
      <c r="C177" s="69">
        <v>200</v>
      </c>
      <c r="D177" s="70" t="s">
        <v>6</v>
      </c>
      <c r="E177" s="70" t="s">
        <v>18</v>
      </c>
      <c r="F177" s="71">
        <f>ведомств!F785</f>
        <v>27.171</v>
      </c>
    </row>
    <row r="178" spans="1:6" s="96" customFormat="1" ht="33" customHeight="1">
      <c r="A178" s="30" t="s">
        <v>458</v>
      </c>
      <c r="B178" s="69" t="s">
        <v>454</v>
      </c>
      <c r="C178" s="69">
        <v>200</v>
      </c>
      <c r="D178" s="70" t="s">
        <v>6</v>
      </c>
      <c r="E178" s="70" t="s">
        <v>18</v>
      </c>
      <c r="F178" s="71">
        <f>ведомств!F787</f>
        <v>0</v>
      </c>
    </row>
    <row r="179" spans="1:6" s="97" customFormat="1" ht="22.5">
      <c r="A179" s="34" t="s">
        <v>38</v>
      </c>
      <c r="B179" s="105" t="s">
        <v>260</v>
      </c>
      <c r="C179" s="105"/>
      <c r="D179" s="106"/>
      <c r="E179" s="106"/>
      <c r="F179" s="107">
        <f>F180+F181</f>
        <v>120.186</v>
      </c>
    </row>
    <row r="180" spans="1:6" s="96" customFormat="1" ht="45">
      <c r="A180" s="30" t="s">
        <v>337</v>
      </c>
      <c r="B180" s="69" t="s">
        <v>272</v>
      </c>
      <c r="C180" s="69">
        <v>200</v>
      </c>
      <c r="D180" s="70" t="s">
        <v>6</v>
      </c>
      <c r="E180" s="70" t="s">
        <v>18</v>
      </c>
      <c r="F180" s="71">
        <f>ведомств!F510</f>
        <v>78.254</v>
      </c>
    </row>
    <row r="181" spans="1:6" s="96" customFormat="1" ht="45">
      <c r="A181" s="30" t="s">
        <v>615</v>
      </c>
      <c r="B181" s="69" t="s">
        <v>271</v>
      </c>
      <c r="C181" s="69">
        <v>200</v>
      </c>
      <c r="D181" s="70" t="s">
        <v>6</v>
      </c>
      <c r="E181" s="70" t="s">
        <v>18</v>
      </c>
      <c r="F181" s="71">
        <f>ведомств!F512</f>
        <v>41.932</v>
      </c>
    </row>
    <row r="182" spans="1:6" s="97" customFormat="1" ht="33.75">
      <c r="A182" s="34" t="s">
        <v>228</v>
      </c>
      <c r="B182" s="105" t="s">
        <v>661</v>
      </c>
      <c r="C182" s="105"/>
      <c r="D182" s="106"/>
      <c r="E182" s="106"/>
      <c r="F182" s="107">
        <f>F183</f>
        <v>1040</v>
      </c>
    </row>
    <row r="183" spans="1:6" s="96" customFormat="1" ht="45">
      <c r="A183" s="30" t="s">
        <v>662</v>
      </c>
      <c r="B183" s="69" t="s">
        <v>660</v>
      </c>
      <c r="C183" s="69">
        <v>600</v>
      </c>
      <c r="D183" s="70" t="s">
        <v>17</v>
      </c>
      <c r="E183" s="70" t="s">
        <v>206</v>
      </c>
      <c r="F183" s="71">
        <f>ведомств!F560</f>
        <v>1040</v>
      </c>
    </row>
    <row r="184" spans="1:6" s="96" customFormat="1" ht="11.25">
      <c r="A184" s="116" t="s">
        <v>178</v>
      </c>
      <c r="B184" s="99" t="s">
        <v>179</v>
      </c>
      <c r="C184" s="99"/>
      <c r="D184" s="4"/>
      <c r="E184" s="4"/>
      <c r="F184" s="100">
        <f>F185+F189</f>
        <v>8010.75</v>
      </c>
    </row>
    <row r="185" spans="1:6" s="96" customFormat="1" ht="57.75" customHeight="1">
      <c r="A185" s="156" t="s">
        <v>41</v>
      </c>
      <c r="B185" s="105" t="s">
        <v>267</v>
      </c>
      <c r="C185" s="105"/>
      <c r="D185" s="106"/>
      <c r="E185" s="106"/>
      <c r="F185" s="107">
        <f>F186+F187+F188</f>
        <v>497.79999999999995</v>
      </c>
    </row>
    <row r="186" spans="1:6" s="96" customFormat="1" ht="46.5" customHeight="1">
      <c r="A186" s="30" t="s">
        <v>616</v>
      </c>
      <c r="B186" s="69" t="s">
        <v>273</v>
      </c>
      <c r="C186" s="69">
        <v>200</v>
      </c>
      <c r="D186" s="70" t="s">
        <v>6</v>
      </c>
      <c r="E186" s="70" t="s">
        <v>18</v>
      </c>
      <c r="F186" s="71">
        <f>ведомств!F514</f>
        <v>200.92</v>
      </c>
    </row>
    <row r="187" spans="1:6" s="96" customFormat="1" ht="32.25" customHeight="1">
      <c r="A187" s="30" t="s">
        <v>855</v>
      </c>
      <c r="B187" s="69" t="s">
        <v>273</v>
      </c>
      <c r="C187" s="69">
        <v>300</v>
      </c>
      <c r="D187" s="70" t="s">
        <v>6</v>
      </c>
      <c r="E187" s="70" t="s">
        <v>18</v>
      </c>
      <c r="F187" s="71">
        <f>ведомств!F515</f>
        <v>295.88</v>
      </c>
    </row>
    <row r="188" spans="1:6" s="96" customFormat="1" ht="46.5" customHeight="1">
      <c r="A188" s="30" t="s">
        <v>616</v>
      </c>
      <c r="B188" s="69" t="s">
        <v>273</v>
      </c>
      <c r="C188" s="69">
        <v>200</v>
      </c>
      <c r="D188" s="70" t="s">
        <v>208</v>
      </c>
      <c r="E188" s="70" t="s">
        <v>209</v>
      </c>
      <c r="F188" s="71">
        <f>ведомств!F819</f>
        <v>1</v>
      </c>
    </row>
    <row r="189" spans="1:6" s="96" customFormat="1" ht="46.5" customHeight="1">
      <c r="A189" s="34" t="s">
        <v>896</v>
      </c>
      <c r="B189" s="105" t="s">
        <v>895</v>
      </c>
      <c r="C189" s="105"/>
      <c r="D189" s="106"/>
      <c r="E189" s="106"/>
      <c r="F189" s="107">
        <f>F190</f>
        <v>7512.95</v>
      </c>
    </row>
    <row r="190" spans="1:6" s="96" customFormat="1" ht="46.5" customHeight="1">
      <c r="A190" s="30" t="s">
        <v>894</v>
      </c>
      <c r="B190" s="69" t="s">
        <v>893</v>
      </c>
      <c r="C190" s="69">
        <v>200</v>
      </c>
      <c r="D190" s="70" t="s">
        <v>208</v>
      </c>
      <c r="E190" s="70" t="s">
        <v>212</v>
      </c>
      <c r="F190" s="71">
        <f>ведомств!F822</f>
        <v>7512.95</v>
      </c>
    </row>
    <row r="191" spans="1:6" s="96" customFormat="1" ht="11.25">
      <c r="A191" s="116" t="s">
        <v>180</v>
      </c>
      <c r="B191" s="99" t="s">
        <v>181</v>
      </c>
      <c r="C191" s="99"/>
      <c r="D191" s="4"/>
      <c r="E191" s="4"/>
      <c r="F191" s="100">
        <f>F192+F252+F271+F274+F281+F300+F318+F341</f>
        <v>437619.38579999993</v>
      </c>
    </row>
    <row r="192" spans="1:6" s="98" customFormat="1" ht="11.25">
      <c r="A192" s="116" t="s">
        <v>45</v>
      </c>
      <c r="B192" s="99" t="s">
        <v>275</v>
      </c>
      <c r="C192" s="99"/>
      <c r="D192" s="4"/>
      <c r="E192" s="4"/>
      <c r="F192" s="100">
        <f>F193</f>
        <v>234204.42079999993</v>
      </c>
    </row>
    <row r="193" spans="1:6" s="98" customFormat="1" ht="22.5">
      <c r="A193" s="10" t="s">
        <v>310</v>
      </c>
      <c r="B193" s="99" t="s">
        <v>276</v>
      </c>
      <c r="C193" s="99"/>
      <c r="D193" s="4"/>
      <c r="E193" s="4"/>
      <c r="F193" s="100">
        <f>SUM(F194:F251)</f>
        <v>234204.42079999993</v>
      </c>
    </row>
    <row r="194" spans="1:6" s="96" customFormat="1" ht="69.75" customHeight="1">
      <c r="A194" s="30" t="s">
        <v>414</v>
      </c>
      <c r="B194" s="69" t="s">
        <v>413</v>
      </c>
      <c r="C194" s="69">
        <v>100</v>
      </c>
      <c r="D194" s="70" t="s">
        <v>211</v>
      </c>
      <c r="E194" s="70" t="s">
        <v>6</v>
      </c>
      <c r="F194" s="36">
        <f>ведомств!F300</f>
        <v>9064.193</v>
      </c>
    </row>
    <row r="195" spans="1:6" s="96" customFormat="1" ht="48" customHeight="1">
      <c r="A195" s="30" t="s">
        <v>415</v>
      </c>
      <c r="B195" s="69" t="s">
        <v>413</v>
      </c>
      <c r="C195" s="69">
        <v>200</v>
      </c>
      <c r="D195" s="70" t="s">
        <v>211</v>
      </c>
      <c r="E195" s="70" t="s">
        <v>6</v>
      </c>
      <c r="F195" s="36">
        <f>ведомств!F301+ведомств!F255</f>
        <v>16520.063000000002</v>
      </c>
    </row>
    <row r="196" spans="1:6" s="96" customFormat="1" ht="33" customHeight="1">
      <c r="A196" s="30" t="s">
        <v>416</v>
      </c>
      <c r="B196" s="69" t="s">
        <v>413</v>
      </c>
      <c r="C196" s="69">
        <v>800</v>
      </c>
      <c r="D196" s="70" t="s">
        <v>211</v>
      </c>
      <c r="E196" s="70" t="s">
        <v>6</v>
      </c>
      <c r="F196" s="36">
        <f>ведомств!F302+ведомств!F256</f>
        <v>1217.574</v>
      </c>
    </row>
    <row r="197" spans="1:6" s="96" customFormat="1" ht="79.5" customHeight="1">
      <c r="A197" s="30" t="s">
        <v>882</v>
      </c>
      <c r="B197" s="45" t="s">
        <v>881</v>
      </c>
      <c r="C197" s="69">
        <v>200</v>
      </c>
      <c r="D197" s="70" t="s">
        <v>211</v>
      </c>
      <c r="E197" s="70" t="s">
        <v>6</v>
      </c>
      <c r="F197" s="36">
        <f>ведомств!F304</f>
        <v>90</v>
      </c>
    </row>
    <row r="198" spans="1:6" s="96" customFormat="1" ht="80.25" customHeight="1">
      <c r="A198" s="30" t="s">
        <v>835</v>
      </c>
      <c r="B198" s="125" t="s">
        <v>834</v>
      </c>
      <c r="C198" s="69">
        <v>200</v>
      </c>
      <c r="D198" s="70" t="s">
        <v>15</v>
      </c>
      <c r="E198" s="70" t="s">
        <v>208</v>
      </c>
      <c r="F198" s="36">
        <f>ведомств!F470</f>
        <v>200.869</v>
      </c>
    </row>
    <row r="199" spans="1:6" s="96" customFormat="1" ht="79.5" customHeight="1">
      <c r="A199" s="30" t="s">
        <v>836</v>
      </c>
      <c r="B199" s="125" t="s">
        <v>834</v>
      </c>
      <c r="C199" s="69">
        <v>600</v>
      </c>
      <c r="D199" s="70" t="s">
        <v>15</v>
      </c>
      <c r="E199" s="70" t="s">
        <v>208</v>
      </c>
      <c r="F199" s="36">
        <f>ведомств!F471</f>
        <v>44.338</v>
      </c>
    </row>
    <row r="200" spans="1:6" s="96" customFormat="1" ht="69" customHeight="1">
      <c r="A200" s="30" t="s">
        <v>421</v>
      </c>
      <c r="B200" s="69" t="s">
        <v>418</v>
      </c>
      <c r="C200" s="69">
        <v>100</v>
      </c>
      <c r="D200" s="70" t="s">
        <v>211</v>
      </c>
      <c r="E200" s="70" t="s">
        <v>206</v>
      </c>
      <c r="F200" s="36">
        <f>ведомств!F358</f>
        <v>66739.799</v>
      </c>
    </row>
    <row r="201" spans="1:6" s="96" customFormat="1" ht="43.5" customHeight="1">
      <c r="A201" s="30" t="s">
        <v>422</v>
      </c>
      <c r="B201" s="69" t="s">
        <v>418</v>
      </c>
      <c r="C201" s="69">
        <v>200</v>
      </c>
      <c r="D201" s="70" t="s">
        <v>211</v>
      </c>
      <c r="E201" s="70" t="s">
        <v>206</v>
      </c>
      <c r="F201" s="36">
        <f>ведомств!F359</f>
        <v>43551.3478</v>
      </c>
    </row>
    <row r="202" spans="1:6" s="96" customFormat="1" ht="35.25" customHeight="1">
      <c r="A202" s="30" t="s">
        <v>998</v>
      </c>
      <c r="B202" s="69" t="s">
        <v>418</v>
      </c>
      <c r="C202" s="69">
        <v>300</v>
      </c>
      <c r="D202" s="70" t="s">
        <v>211</v>
      </c>
      <c r="E202" s="70" t="s">
        <v>206</v>
      </c>
      <c r="F202" s="36">
        <f>ведомств!F360</f>
        <v>165.154</v>
      </c>
    </row>
    <row r="203" spans="1:6" s="96" customFormat="1" ht="43.5" customHeight="1">
      <c r="A203" s="30" t="s">
        <v>744</v>
      </c>
      <c r="B203" s="69" t="s">
        <v>418</v>
      </c>
      <c r="C203" s="69">
        <v>600</v>
      </c>
      <c r="D203" s="70" t="s">
        <v>211</v>
      </c>
      <c r="E203" s="70" t="s">
        <v>206</v>
      </c>
      <c r="F203" s="36">
        <f>ведомств!F361</f>
        <v>20831.033</v>
      </c>
    </row>
    <row r="204" spans="1:6" s="96" customFormat="1" ht="33" customHeight="1">
      <c r="A204" s="30" t="s">
        <v>423</v>
      </c>
      <c r="B204" s="69" t="s">
        <v>418</v>
      </c>
      <c r="C204" s="69">
        <v>800</v>
      </c>
      <c r="D204" s="70" t="s">
        <v>211</v>
      </c>
      <c r="E204" s="70" t="s">
        <v>206</v>
      </c>
      <c r="F204" s="36">
        <f>ведомств!F362</f>
        <v>4229.202</v>
      </c>
    </row>
    <row r="205" spans="1:6" s="96" customFormat="1" ht="33" customHeight="1">
      <c r="A205" s="30" t="s">
        <v>742</v>
      </c>
      <c r="B205" s="69" t="s">
        <v>743</v>
      </c>
      <c r="C205" s="69">
        <v>200</v>
      </c>
      <c r="D205" s="70" t="s">
        <v>211</v>
      </c>
      <c r="E205" s="70" t="s">
        <v>213</v>
      </c>
      <c r="F205" s="36">
        <f>ведомств!F844</f>
        <v>776</v>
      </c>
    </row>
    <row r="206" spans="1:6" s="96" customFormat="1" ht="48" customHeight="1">
      <c r="A206" s="30" t="s">
        <v>907</v>
      </c>
      <c r="B206" s="45" t="s">
        <v>861</v>
      </c>
      <c r="C206" s="69">
        <v>200</v>
      </c>
      <c r="D206" s="70" t="s">
        <v>211</v>
      </c>
      <c r="E206" s="70" t="s">
        <v>206</v>
      </c>
      <c r="F206" s="36">
        <f>ведомств!F262</f>
        <v>0</v>
      </c>
    </row>
    <row r="207" spans="1:6" s="96" customFormat="1" ht="57.75" customHeight="1">
      <c r="A207" s="30" t="s">
        <v>906</v>
      </c>
      <c r="B207" s="45" t="s">
        <v>861</v>
      </c>
      <c r="C207" s="69">
        <v>400</v>
      </c>
      <c r="D207" s="70" t="s">
        <v>211</v>
      </c>
      <c r="E207" s="70" t="s">
        <v>206</v>
      </c>
      <c r="F207" s="36">
        <f>ведомств!F263</f>
        <v>160</v>
      </c>
    </row>
    <row r="208" spans="1:6" s="96" customFormat="1" ht="72" customHeight="1">
      <c r="A208" s="30" t="s">
        <v>427</v>
      </c>
      <c r="B208" s="69" t="s">
        <v>426</v>
      </c>
      <c r="C208" s="69">
        <v>100</v>
      </c>
      <c r="D208" s="70" t="s">
        <v>211</v>
      </c>
      <c r="E208" s="70" t="s">
        <v>207</v>
      </c>
      <c r="F208" s="36">
        <f>ведомств!F405</f>
        <v>9941.896</v>
      </c>
    </row>
    <row r="209" spans="1:6" s="96" customFormat="1" ht="33" customHeight="1">
      <c r="A209" s="30" t="s">
        <v>428</v>
      </c>
      <c r="B209" s="69" t="s">
        <v>426</v>
      </c>
      <c r="C209" s="69">
        <v>200</v>
      </c>
      <c r="D209" s="70" t="s">
        <v>211</v>
      </c>
      <c r="E209" s="70" t="s">
        <v>207</v>
      </c>
      <c r="F209" s="36">
        <f>ведомств!F406</f>
        <v>287.686</v>
      </c>
    </row>
    <row r="210" spans="1:6" s="96" customFormat="1" ht="33" customHeight="1">
      <c r="A210" s="30" t="s">
        <v>798</v>
      </c>
      <c r="B210" s="69" t="s">
        <v>426</v>
      </c>
      <c r="C210" s="69">
        <v>800</v>
      </c>
      <c r="D210" s="70" t="s">
        <v>211</v>
      </c>
      <c r="E210" s="70" t="s">
        <v>207</v>
      </c>
      <c r="F210" s="36">
        <f>ведомств!F407</f>
        <v>4.25</v>
      </c>
    </row>
    <row r="211" spans="1:6" s="96" customFormat="1" ht="48" customHeight="1">
      <c r="A211" s="30" t="s">
        <v>424</v>
      </c>
      <c r="B211" s="69" t="s">
        <v>419</v>
      </c>
      <c r="C211" s="69">
        <v>200</v>
      </c>
      <c r="D211" s="70" t="s">
        <v>211</v>
      </c>
      <c r="E211" s="70" t="s">
        <v>206</v>
      </c>
      <c r="F211" s="36">
        <f>ведомств!F364</f>
        <v>3709.27</v>
      </c>
    </row>
    <row r="212" spans="1:6" s="96" customFormat="1" ht="48" customHeight="1">
      <c r="A212" s="30" t="s">
        <v>736</v>
      </c>
      <c r="B212" s="69" t="s">
        <v>419</v>
      </c>
      <c r="C212" s="69">
        <v>600</v>
      </c>
      <c r="D212" s="70" t="s">
        <v>211</v>
      </c>
      <c r="E212" s="70" t="s">
        <v>206</v>
      </c>
      <c r="F212" s="36">
        <f>ведомств!F365</f>
        <v>106.492</v>
      </c>
    </row>
    <row r="213" spans="1:6" s="96" customFormat="1" ht="57.75" customHeight="1">
      <c r="A213" s="30" t="s">
        <v>324</v>
      </c>
      <c r="B213" s="69" t="s">
        <v>735</v>
      </c>
      <c r="C213" s="69">
        <v>200</v>
      </c>
      <c r="D213" s="70" t="s">
        <v>211</v>
      </c>
      <c r="E213" s="70" t="s">
        <v>206</v>
      </c>
      <c r="F213" s="36">
        <f>ведомств!F367</f>
        <v>1512.795</v>
      </c>
    </row>
    <row r="214" spans="1:6" s="96" customFormat="1" ht="57.75" customHeight="1">
      <c r="A214" s="30" t="s">
        <v>795</v>
      </c>
      <c r="B214" s="69" t="s">
        <v>735</v>
      </c>
      <c r="C214" s="69">
        <v>600</v>
      </c>
      <c r="D214" s="70" t="s">
        <v>211</v>
      </c>
      <c r="E214" s="70" t="s">
        <v>206</v>
      </c>
      <c r="F214" s="36">
        <f>ведомств!F368</f>
        <v>289.661</v>
      </c>
    </row>
    <row r="215" spans="1:6" s="96" customFormat="1" ht="57.75" customHeight="1">
      <c r="A215" s="30" t="s">
        <v>917</v>
      </c>
      <c r="B215" s="140" t="s">
        <v>916</v>
      </c>
      <c r="C215" s="69">
        <v>200</v>
      </c>
      <c r="D215" s="70" t="s">
        <v>211</v>
      </c>
      <c r="E215" s="70" t="s">
        <v>206</v>
      </c>
      <c r="F215" s="36">
        <f>ведомств!F370</f>
        <v>3.005</v>
      </c>
    </row>
    <row r="216" spans="1:6" s="96" customFormat="1" ht="57.75" customHeight="1">
      <c r="A216" s="30" t="s">
        <v>918</v>
      </c>
      <c r="B216" s="140" t="s">
        <v>916</v>
      </c>
      <c r="C216" s="69">
        <v>600</v>
      </c>
      <c r="D216" s="70" t="s">
        <v>211</v>
      </c>
      <c r="E216" s="70" t="s">
        <v>206</v>
      </c>
      <c r="F216" s="36">
        <f>ведомств!F371</f>
        <v>0.287</v>
      </c>
    </row>
    <row r="217" spans="1:6" s="96" customFormat="1" ht="57.75" customHeight="1">
      <c r="A217" s="30" t="s">
        <v>737</v>
      </c>
      <c r="B217" s="140" t="s">
        <v>793</v>
      </c>
      <c r="C217" s="69">
        <v>200</v>
      </c>
      <c r="D217" s="70" t="s">
        <v>211</v>
      </c>
      <c r="E217" s="70" t="s">
        <v>206</v>
      </c>
      <c r="F217" s="36">
        <f>ведомств!F373</f>
        <v>416.837</v>
      </c>
    </row>
    <row r="218" spans="1:6" s="96" customFormat="1" ht="57.75" customHeight="1">
      <c r="A218" s="30" t="s">
        <v>792</v>
      </c>
      <c r="B218" s="140" t="s">
        <v>793</v>
      </c>
      <c r="C218" s="69">
        <v>600</v>
      </c>
      <c r="D218" s="70" t="s">
        <v>211</v>
      </c>
      <c r="E218" s="70" t="s">
        <v>206</v>
      </c>
      <c r="F218" s="36">
        <f>ведомств!F374</f>
        <v>46.486</v>
      </c>
    </row>
    <row r="219" spans="1:6" s="96" customFormat="1" ht="72" customHeight="1">
      <c r="A219" s="30" t="s">
        <v>854</v>
      </c>
      <c r="B219" s="69" t="s">
        <v>429</v>
      </c>
      <c r="C219" s="69">
        <v>200</v>
      </c>
      <c r="D219" s="70" t="s">
        <v>211</v>
      </c>
      <c r="E219" s="70" t="s">
        <v>6</v>
      </c>
      <c r="F219" s="36">
        <f>ведомств!F376</f>
        <v>383.33</v>
      </c>
    </row>
    <row r="220" spans="1:6" s="96" customFormat="1" ht="45" customHeight="1">
      <c r="A220" s="30" t="s">
        <v>887</v>
      </c>
      <c r="B220" s="69" t="s">
        <v>429</v>
      </c>
      <c r="C220" s="69">
        <v>200</v>
      </c>
      <c r="D220" s="70" t="s">
        <v>211</v>
      </c>
      <c r="E220" s="70" t="s">
        <v>206</v>
      </c>
      <c r="F220" s="36">
        <f>ведомств!F377</f>
        <v>0</v>
      </c>
    </row>
    <row r="221" spans="1:6" s="96" customFormat="1" ht="45" customHeight="1">
      <c r="A221" s="30" t="s">
        <v>886</v>
      </c>
      <c r="B221" s="69" t="s">
        <v>429</v>
      </c>
      <c r="C221" s="69">
        <v>600</v>
      </c>
      <c r="D221" s="70" t="s">
        <v>211</v>
      </c>
      <c r="E221" s="70" t="s">
        <v>206</v>
      </c>
      <c r="F221" s="36">
        <f>ведомств!F378</f>
        <v>90.379</v>
      </c>
    </row>
    <row r="222" spans="1:6" s="96" customFormat="1" ht="49.5" customHeight="1">
      <c r="A222" s="30" t="s">
        <v>886</v>
      </c>
      <c r="B222" s="69" t="s">
        <v>429</v>
      </c>
      <c r="C222" s="69">
        <v>600</v>
      </c>
      <c r="D222" s="70" t="s">
        <v>211</v>
      </c>
      <c r="E222" s="70" t="s">
        <v>211</v>
      </c>
      <c r="F222" s="36">
        <f>ведомств!F425</f>
        <v>3964.526</v>
      </c>
    </row>
    <row r="223" spans="1:6" s="96" customFormat="1" ht="36.75" customHeight="1">
      <c r="A223" s="9" t="s">
        <v>888</v>
      </c>
      <c r="B223" s="45" t="s">
        <v>885</v>
      </c>
      <c r="C223" s="69">
        <v>200</v>
      </c>
      <c r="D223" s="70" t="s">
        <v>211</v>
      </c>
      <c r="E223" s="70" t="s">
        <v>211</v>
      </c>
      <c r="F223" s="36">
        <f>ведомств!F427</f>
        <v>329.91</v>
      </c>
    </row>
    <row r="224" spans="1:6" s="96" customFormat="1" ht="36.75" customHeight="1">
      <c r="A224" s="9" t="s">
        <v>889</v>
      </c>
      <c r="B224" s="45" t="s">
        <v>885</v>
      </c>
      <c r="C224" s="69">
        <v>600</v>
      </c>
      <c r="D224" s="70" t="s">
        <v>211</v>
      </c>
      <c r="E224" s="70" t="s">
        <v>211</v>
      </c>
      <c r="F224" s="36">
        <f>ведомств!F428</f>
        <v>376.24</v>
      </c>
    </row>
    <row r="225" spans="1:6" s="96" customFormat="1" ht="58.5" customHeight="1">
      <c r="A225" s="30" t="s">
        <v>525</v>
      </c>
      <c r="B225" s="69" t="s">
        <v>430</v>
      </c>
      <c r="C225" s="69">
        <v>100</v>
      </c>
      <c r="D225" s="70" t="s">
        <v>211</v>
      </c>
      <c r="E225" s="70" t="s">
        <v>213</v>
      </c>
      <c r="F225" s="36">
        <f>ведомств!F439</f>
        <v>18439.379</v>
      </c>
    </row>
    <row r="226" spans="1:6" s="96" customFormat="1" ht="35.25" customHeight="1">
      <c r="A226" s="30" t="s">
        <v>436</v>
      </c>
      <c r="B226" s="69" t="s">
        <v>430</v>
      </c>
      <c r="C226" s="69">
        <v>200</v>
      </c>
      <c r="D226" s="70" t="s">
        <v>211</v>
      </c>
      <c r="E226" s="70" t="s">
        <v>213</v>
      </c>
      <c r="F226" s="36">
        <f>ведомств!F440</f>
        <v>6642.026</v>
      </c>
    </row>
    <row r="227" spans="1:6" s="96" customFormat="1" ht="35.25" customHeight="1">
      <c r="A227" s="30" t="s">
        <v>919</v>
      </c>
      <c r="B227" s="69" t="s">
        <v>430</v>
      </c>
      <c r="C227" s="69">
        <v>300</v>
      </c>
      <c r="D227" s="70" t="s">
        <v>211</v>
      </c>
      <c r="E227" s="70" t="s">
        <v>213</v>
      </c>
      <c r="F227" s="36">
        <f>ведомств!F441</f>
        <v>6</v>
      </c>
    </row>
    <row r="228" spans="1:6" s="96" customFormat="1" ht="23.25" customHeight="1">
      <c r="A228" s="30" t="s">
        <v>526</v>
      </c>
      <c r="B228" s="69" t="s">
        <v>430</v>
      </c>
      <c r="C228" s="69">
        <v>800</v>
      </c>
      <c r="D228" s="70" t="s">
        <v>211</v>
      </c>
      <c r="E228" s="70" t="s">
        <v>213</v>
      </c>
      <c r="F228" s="36">
        <f>ведомств!F442</f>
        <v>16.77</v>
      </c>
    </row>
    <row r="229" spans="1:6" s="96" customFormat="1" ht="34.5" customHeight="1">
      <c r="A229" s="30" t="s">
        <v>831</v>
      </c>
      <c r="B229" s="69" t="s">
        <v>827</v>
      </c>
      <c r="C229" s="69">
        <v>200</v>
      </c>
      <c r="D229" s="70" t="s">
        <v>211</v>
      </c>
      <c r="E229" s="70" t="s">
        <v>213</v>
      </c>
      <c r="F229" s="36">
        <f>ведомств!F444</f>
        <v>182.727</v>
      </c>
    </row>
    <row r="230" spans="1:6" s="96" customFormat="1" ht="70.5" customHeight="1">
      <c r="A230" s="30" t="s">
        <v>949</v>
      </c>
      <c r="B230" s="69" t="s">
        <v>828</v>
      </c>
      <c r="C230" s="69">
        <v>100</v>
      </c>
      <c r="D230" s="70" t="s">
        <v>211</v>
      </c>
      <c r="E230" s="70" t="s">
        <v>213</v>
      </c>
      <c r="F230" s="36">
        <f>ведомств!F446</f>
        <v>2</v>
      </c>
    </row>
    <row r="231" spans="1:6" s="96" customFormat="1" ht="48" customHeight="1">
      <c r="A231" s="30" t="s">
        <v>832</v>
      </c>
      <c r="B231" s="69" t="s">
        <v>828</v>
      </c>
      <c r="C231" s="69">
        <v>200</v>
      </c>
      <c r="D231" s="70" t="s">
        <v>211</v>
      </c>
      <c r="E231" s="70" t="s">
        <v>213</v>
      </c>
      <c r="F231" s="36">
        <f>ведомств!F447</f>
        <v>170.88</v>
      </c>
    </row>
    <row r="232" spans="1:6" s="96" customFormat="1" ht="44.25" customHeight="1">
      <c r="A232" s="30" t="s">
        <v>732</v>
      </c>
      <c r="B232" s="69" t="s">
        <v>731</v>
      </c>
      <c r="C232" s="69">
        <v>200</v>
      </c>
      <c r="D232" s="70" t="s">
        <v>211</v>
      </c>
      <c r="E232" s="70" t="s">
        <v>6</v>
      </c>
      <c r="F232" s="36">
        <f>ведомств!F306</f>
        <v>1883.254</v>
      </c>
    </row>
    <row r="233" spans="1:6" s="96" customFormat="1" ht="44.25" customHeight="1">
      <c r="A233" s="30" t="s">
        <v>732</v>
      </c>
      <c r="B233" s="69" t="s">
        <v>731</v>
      </c>
      <c r="C233" s="69">
        <v>200</v>
      </c>
      <c r="D233" s="70" t="s">
        <v>211</v>
      </c>
      <c r="E233" s="70" t="s">
        <v>206</v>
      </c>
      <c r="F233" s="36">
        <f>ведомств!F380</f>
        <v>3898.479</v>
      </c>
    </row>
    <row r="234" spans="1:6" s="96" customFormat="1" ht="44.25" customHeight="1">
      <c r="A234" s="30" t="s">
        <v>738</v>
      </c>
      <c r="B234" s="69" t="s">
        <v>731</v>
      </c>
      <c r="C234" s="69">
        <v>600</v>
      </c>
      <c r="D234" s="70" t="s">
        <v>211</v>
      </c>
      <c r="E234" s="70" t="s">
        <v>206</v>
      </c>
      <c r="F234" s="36">
        <f>ведомств!F381</f>
        <v>1035.29</v>
      </c>
    </row>
    <row r="235" spans="1:6" s="96" customFormat="1" ht="44.25" customHeight="1">
      <c r="A235" s="30" t="s">
        <v>738</v>
      </c>
      <c r="B235" s="69" t="s">
        <v>731</v>
      </c>
      <c r="C235" s="69">
        <v>600</v>
      </c>
      <c r="D235" s="70" t="s">
        <v>211</v>
      </c>
      <c r="E235" s="70" t="s">
        <v>211</v>
      </c>
      <c r="F235" s="36">
        <f>ведомств!F430</f>
        <v>11.49</v>
      </c>
    </row>
    <row r="236" spans="1:6" s="96" customFormat="1" ht="44.25" customHeight="1">
      <c r="A236" s="30" t="s">
        <v>732</v>
      </c>
      <c r="B236" s="69" t="s">
        <v>731</v>
      </c>
      <c r="C236" s="69">
        <v>200</v>
      </c>
      <c r="D236" s="70" t="s">
        <v>211</v>
      </c>
      <c r="E236" s="70" t="s">
        <v>213</v>
      </c>
      <c r="F236" s="36">
        <f>ведомств!F449</f>
        <v>42.722</v>
      </c>
    </row>
    <row r="237" spans="1:6" s="96" customFormat="1" ht="44.25" customHeight="1">
      <c r="A237" s="30" t="s">
        <v>965</v>
      </c>
      <c r="B237" s="140" t="s">
        <v>996</v>
      </c>
      <c r="C237" s="69">
        <v>200</v>
      </c>
      <c r="D237" s="70" t="s">
        <v>211</v>
      </c>
      <c r="E237" s="70" t="s">
        <v>6</v>
      </c>
      <c r="F237" s="36">
        <f>ведомств!F308</f>
        <v>1.08</v>
      </c>
    </row>
    <row r="238" spans="1:6" s="96" customFormat="1" ht="44.25" customHeight="1">
      <c r="A238" s="30" t="s">
        <v>965</v>
      </c>
      <c r="B238" s="140" t="s">
        <v>996</v>
      </c>
      <c r="C238" s="69">
        <v>200</v>
      </c>
      <c r="D238" s="70" t="s">
        <v>211</v>
      </c>
      <c r="E238" s="70" t="s">
        <v>206</v>
      </c>
      <c r="F238" s="36">
        <f>ведомств!F383</f>
        <v>3.163</v>
      </c>
    </row>
    <row r="239" spans="1:6" s="96" customFormat="1" ht="44.25" customHeight="1">
      <c r="A239" s="30" t="s">
        <v>997</v>
      </c>
      <c r="B239" s="140" t="s">
        <v>996</v>
      </c>
      <c r="C239" s="69">
        <v>600</v>
      </c>
      <c r="D239" s="70" t="s">
        <v>211</v>
      </c>
      <c r="E239" s="70" t="s">
        <v>206</v>
      </c>
      <c r="F239" s="36">
        <f>ведомств!F384</f>
        <v>0.667</v>
      </c>
    </row>
    <row r="240" spans="1:6" s="96" customFormat="1" ht="44.25" customHeight="1">
      <c r="A240" s="30" t="s">
        <v>965</v>
      </c>
      <c r="B240" s="140" t="s">
        <v>996</v>
      </c>
      <c r="C240" s="69">
        <v>200</v>
      </c>
      <c r="D240" s="70" t="s">
        <v>211</v>
      </c>
      <c r="E240" s="70" t="s">
        <v>207</v>
      </c>
      <c r="F240" s="36">
        <f>ведомств!F409</f>
        <v>0.4</v>
      </c>
    </row>
    <row r="241" spans="1:6" s="96" customFormat="1" ht="35.25" customHeight="1">
      <c r="A241" s="30" t="s">
        <v>437</v>
      </c>
      <c r="B241" s="69" t="s">
        <v>433</v>
      </c>
      <c r="C241" s="69">
        <v>200</v>
      </c>
      <c r="D241" s="70" t="s">
        <v>211</v>
      </c>
      <c r="E241" s="70" t="s">
        <v>207</v>
      </c>
      <c r="F241" s="36">
        <f>ведомств!F411</f>
        <v>50.05</v>
      </c>
    </row>
    <row r="242" spans="1:6" s="96" customFormat="1" ht="48" customHeight="1">
      <c r="A242" s="30" t="s">
        <v>950</v>
      </c>
      <c r="B242" s="69" t="s">
        <v>433</v>
      </c>
      <c r="C242" s="69">
        <v>600</v>
      </c>
      <c r="D242" s="70" t="s">
        <v>211</v>
      </c>
      <c r="E242" s="70" t="s">
        <v>213</v>
      </c>
      <c r="F242" s="36">
        <f>ведомств!F628</f>
        <v>39.95</v>
      </c>
    </row>
    <row r="243" spans="1:6" s="96" customFormat="1" ht="36.75" customHeight="1">
      <c r="A243" s="30" t="s">
        <v>437</v>
      </c>
      <c r="B243" s="69" t="s">
        <v>433</v>
      </c>
      <c r="C243" s="69">
        <v>200</v>
      </c>
      <c r="D243" s="70" t="s">
        <v>212</v>
      </c>
      <c r="E243" s="70" t="s">
        <v>208</v>
      </c>
      <c r="F243" s="36">
        <f>ведомств!F84</f>
        <v>10</v>
      </c>
    </row>
    <row r="244" spans="1:6" s="96" customFormat="1" ht="48" customHeight="1">
      <c r="A244" s="30" t="s">
        <v>438</v>
      </c>
      <c r="B244" s="69" t="s">
        <v>432</v>
      </c>
      <c r="C244" s="69">
        <v>200</v>
      </c>
      <c r="D244" s="70" t="s">
        <v>211</v>
      </c>
      <c r="E244" s="70" t="s">
        <v>6</v>
      </c>
      <c r="F244" s="36">
        <f>ведомств!F310</f>
        <v>1955.811</v>
      </c>
    </row>
    <row r="245" spans="1:6" s="96" customFormat="1" ht="48" customHeight="1">
      <c r="A245" s="30" t="s">
        <v>438</v>
      </c>
      <c r="B245" s="69" t="s">
        <v>432</v>
      </c>
      <c r="C245" s="69">
        <v>200</v>
      </c>
      <c r="D245" s="70" t="s">
        <v>211</v>
      </c>
      <c r="E245" s="70" t="s">
        <v>206</v>
      </c>
      <c r="F245" s="36">
        <f>ведомств!F386</f>
        <v>11185.419</v>
      </c>
    </row>
    <row r="246" spans="1:6" s="96" customFormat="1" ht="48" customHeight="1">
      <c r="A246" s="30" t="s">
        <v>883</v>
      </c>
      <c r="B246" s="69" t="s">
        <v>432</v>
      </c>
      <c r="C246" s="69">
        <v>600</v>
      </c>
      <c r="D246" s="70" t="s">
        <v>211</v>
      </c>
      <c r="E246" s="70" t="s">
        <v>206</v>
      </c>
      <c r="F246" s="36">
        <f>ведомств!F387</f>
        <v>590.366</v>
      </c>
    </row>
    <row r="247" spans="1:6" s="96" customFormat="1" ht="35.25" customHeight="1">
      <c r="A247" s="9" t="s">
        <v>571</v>
      </c>
      <c r="B247" s="45" t="s">
        <v>796</v>
      </c>
      <c r="C247" s="69">
        <v>200</v>
      </c>
      <c r="D247" s="70" t="s">
        <v>211</v>
      </c>
      <c r="E247" s="70" t="s">
        <v>206</v>
      </c>
      <c r="F247" s="36">
        <f>ведомств!F389</f>
        <v>2682.91</v>
      </c>
    </row>
    <row r="248" spans="1:6" s="96" customFormat="1" ht="48" customHeight="1">
      <c r="A248" s="9" t="s">
        <v>575</v>
      </c>
      <c r="B248" s="45" t="s">
        <v>797</v>
      </c>
      <c r="C248" s="69">
        <v>200</v>
      </c>
      <c r="D248" s="70" t="s">
        <v>211</v>
      </c>
      <c r="E248" s="70" t="s">
        <v>206</v>
      </c>
      <c r="F248" s="36">
        <f>ведомств!F391</f>
        <v>81.465</v>
      </c>
    </row>
    <row r="249" spans="1:6" s="96" customFormat="1" ht="48" customHeight="1">
      <c r="A249" s="9" t="s">
        <v>565</v>
      </c>
      <c r="B249" s="45" t="s">
        <v>821</v>
      </c>
      <c r="C249" s="69">
        <v>200</v>
      </c>
      <c r="D249" s="70" t="s">
        <v>211</v>
      </c>
      <c r="E249" s="70" t="s">
        <v>6</v>
      </c>
      <c r="F249" s="36">
        <f>ведомств!F312</f>
        <v>68</v>
      </c>
    </row>
    <row r="250" spans="1:6" s="96" customFormat="1" ht="48" customHeight="1">
      <c r="A250" s="30" t="s">
        <v>582</v>
      </c>
      <c r="B250" s="135" t="s">
        <v>826</v>
      </c>
      <c r="C250" s="69">
        <v>600</v>
      </c>
      <c r="D250" s="70" t="s">
        <v>211</v>
      </c>
      <c r="E250" s="70" t="s">
        <v>211</v>
      </c>
      <c r="F250" s="36">
        <f>ведомств!F434</f>
        <v>118</v>
      </c>
    </row>
    <row r="251" spans="1:6" s="96" customFormat="1" ht="48" customHeight="1">
      <c r="A251" s="30" t="s">
        <v>438</v>
      </c>
      <c r="B251" s="69" t="s">
        <v>432</v>
      </c>
      <c r="C251" s="69">
        <v>200</v>
      </c>
      <c r="D251" s="70" t="s">
        <v>211</v>
      </c>
      <c r="E251" s="70" t="s">
        <v>211</v>
      </c>
      <c r="F251" s="36">
        <f>ведомств!F432</f>
        <v>33.5</v>
      </c>
    </row>
    <row r="252" spans="1:6" s="96" customFormat="1" ht="11.25">
      <c r="A252" s="116" t="s">
        <v>182</v>
      </c>
      <c r="B252" s="99" t="s">
        <v>250</v>
      </c>
      <c r="C252" s="99"/>
      <c r="D252" s="4"/>
      <c r="E252" s="4"/>
      <c r="F252" s="100">
        <f>SUM(F253:F270)</f>
        <v>58172.049</v>
      </c>
    </row>
    <row r="253" spans="1:6" s="96" customFormat="1" ht="45">
      <c r="A253" s="30" t="s">
        <v>617</v>
      </c>
      <c r="B253" s="69" t="s">
        <v>261</v>
      </c>
      <c r="C253" s="69">
        <v>200</v>
      </c>
      <c r="D253" s="70" t="s">
        <v>211</v>
      </c>
      <c r="E253" s="70" t="s">
        <v>207</v>
      </c>
      <c r="F253" s="71">
        <f>ведомств!F413</f>
        <v>18</v>
      </c>
    </row>
    <row r="254" spans="1:6" s="96" customFormat="1" ht="45">
      <c r="A254" s="30" t="s">
        <v>617</v>
      </c>
      <c r="B254" s="69" t="s">
        <v>261</v>
      </c>
      <c r="C254" s="69">
        <v>200</v>
      </c>
      <c r="D254" s="70" t="s">
        <v>211</v>
      </c>
      <c r="E254" s="70" t="s">
        <v>213</v>
      </c>
      <c r="F254" s="71">
        <f>ведомств!F451</f>
        <v>10</v>
      </c>
    </row>
    <row r="255" spans="1:6" s="96" customFormat="1" ht="45">
      <c r="A255" s="30" t="s">
        <v>617</v>
      </c>
      <c r="B255" s="69" t="s">
        <v>261</v>
      </c>
      <c r="C255" s="69">
        <v>200</v>
      </c>
      <c r="D255" s="70" t="s">
        <v>212</v>
      </c>
      <c r="E255" s="70" t="s">
        <v>208</v>
      </c>
      <c r="F255" s="71">
        <f>ведомств!F86</f>
        <v>40</v>
      </c>
    </row>
    <row r="256" spans="1:6" s="96" customFormat="1" ht="45">
      <c r="A256" s="30" t="s">
        <v>952</v>
      </c>
      <c r="B256" s="69" t="s">
        <v>261</v>
      </c>
      <c r="C256" s="69">
        <v>600</v>
      </c>
      <c r="D256" s="70" t="s">
        <v>15</v>
      </c>
      <c r="E256" s="70" t="s">
        <v>210</v>
      </c>
      <c r="F256" s="71">
        <f>ведомств!F740</f>
        <v>20</v>
      </c>
    </row>
    <row r="257" spans="1:6" s="96" customFormat="1" ht="45">
      <c r="A257" s="30" t="s">
        <v>339</v>
      </c>
      <c r="B257" s="69" t="s">
        <v>263</v>
      </c>
      <c r="C257" s="69">
        <v>200</v>
      </c>
      <c r="D257" s="70" t="s">
        <v>212</v>
      </c>
      <c r="E257" s="70" t="s">
        <v>208</v>
      </c>
      <c r="F257" s="71">
        <f>ведомств!F88</f>
        <v>14.85</v>
      </c>
    </row>
    <row r="258" spans="1:6" s="96" customFormat="1" ht="45">
      <c r="A258" s="30" t="s">
        <v>870</v>
      </c>
      <c r="B258" s="69" t="s">
        <v>262</v>
      </c>
      <c r="C258" s="69">
        <v>500</v>
      </c>
      <c r="D258" s="70" t="s">
        <v>6</v>
      </c>
      <c r="E258" s="70" t="s">
        <v>18</v>
      </c>
      <c r="F258" s="71">
        <f>ведомств!F572</f>
        <v>90.811</v>
      </c>
    </row>
    <row r="259" spans="1:6" s="96" customFormat="1" ht="45">
      <c r="A259" s="30" t="s">
        <v>725</v>
      </c>
      <c r="B259" s="69" t="s">
        <v>720</v>
      </c>
      <c r="C259" s="69">
        <v>200</v>
      </c>
      <c r="D259" s="70" t="s">
        <v>208</v>
      </c>
      <c r="E259" s="70" t="s">
        <v>213</v>
      </c>
      <c r="F259" s="36">
        <f>ведомств!F182</f>
        <v>2277.398</v>
      </c>
    </row>
    <row r="260" spans="1:6" s="96" customFormat="1" ht="45">
      <c r="A260" s="30" t="s">
        <v>725</v>
      </c>
      <c r="B260" s="69" t="s">
        <v>720</v>
      </c>
      <c r="C260" s="69">
        <v>200</v>
      </c>
      <c r="D260" s="70" t="s">
        <v>208</v>
      </c>
      <c r="E260" s="70" t="s">
        <v>213</v>
      </c>
      <c r="F260" s="36">
        <f>ведомств!F282</f>
        <v>122</v>
      </c>
    </row>
    <row r="261" spans="1:6" s="96" customFormat="1" ht="45">
      <c r="A261" s="30" t="s">
        <v>995</v>
      </c>
      <c r="B261" s="69" t="s">
        <v>720</v>
      </c>
      <c r="C261" s="69">
        <v>400</v>
      </c>
      <c r="D261" s="70" t="s">
        <v>208</v>
      </c>
      <c r="E261" s="70" t="s">
        <v>213</v>
      </c>
      <c r="F261" s="36">
        <f>ведомств!F183</f>
        <v>8700.675</v>
      </c>
    </row>
    <row r="262" spans="1:6" s="96" customFormat="1" ht="45">
      <c r="A262" s="30" t="s">
        <v>725</v>
      </c>
      <c r="B262" s="69" t="s">
        <v>720</v>
      </c>
      <c r="C262" s="69">
        <v>200</v>
      </c>
      <c r="D262" s="70" t="s">
        <v>211</v>
      </c>
      <c r="E262" s="70" t="s">
        <v>207</v>
      </c>
      <c r="F262" s="36">
        <f>ведомств!F416</f>
        <v>0</v>
      </c>
    </row>
    <row r="263" spans="1:6" s="96" customFormat="1" ht="56.25">
      <c r="A263" s="30" t="s">
        <v>726</v>
      </c>
      <c r="B263" s="69" t="s">
        <v>721</v>
      </c>
      <c r="C263" s="69">
        <v>200</v>
      </c>
      <c r="D263" s="70" t="s">
        <v>208</v>
      </c>
      <c r="E263" s="70" t="s">
        <v>213</v>
      </c>
      <c r="F263" s="36">
        <f>ведомств!F185</f>
        <v>10724.305</v>
      </c>
    </row>
    <row r="264" spans="1:6" s="96" customFormat="1" ht="56.25">
      <c r="A264" s="30" t="s">
        <v>724</v>
      </c>
      <c r="B264" s="69" t="s">
        <v>721</v>
      </c>
      <c r="C264" s="69">
        <v>600</v>
      </c>
      <c r="D264" s="70" t="s">
        <v>208</v>
      </c>
      <c r="E264" s="70" t="s">
        <v>213</v>
      </c>
      <c r="F264" s="36">
        <f>ведомств!F186</f>
        <v>28856.147</v>
      </c>
    </row>
    <row r="265" spans="1:6" s="96" customFormat="1" ht="45">
      <c r="A265" s="30" t="s">
        <v>340</v>
      </c>
      <c r="B265" s="69" t="s">
        <v>264</v>
      </c>
      <c r="C265" s="69">
        <v>200</v>
      </c>
      <c r="D265" s="70" t="s">
        <v>6</v>
      </c>
      <c r="E265" s="70" t="s">
        <v>18</v>
      </c>
      <c r="F265" s="71">
        <f>ведомств!F518</f>
        <v>72.181</v>
      </c>
    </row>
    <row r="266" spans="1:6" s="96" customFormat="1" ht="33.75">
      <c r="A266" s="30" t="s">
        <v>811</v>
      </c>
      <c r="B266" s="69" t="s">
        <v>264</v>
      </c>
      <c r="C266" s="69">
        <v>500</v>
      </c>
      <c r="D266" s="70" t="s">
        <v>6</v>
      </c>
      <c r="E266" s="70" t="s">
        <v>18</v>
      </c>
      <c r="F266" s="71">
        <f>ведомств!F574</f>
        <v>44</v>
      </c>
    </row>
    <row r="267" spans="1:6" s="96" customFormat="1" ht="45">
      <c r="A267" s="30" t="s">
        <v>340</v>
      </c>
      <c r="B267" s="69" t="s">
        <v>264</v>
      </c>
      <c r="C267" s="69">
        <v>200</v>
      </c>
      <c r="D267" s="70" t="s">
        <v>16</v>
      </c>
      <c r="E267" s="70" t="s">
        <v>206</v>
      </c>
      <c r="F267" s="71">
        <f>ведомств!F134</f>
        <v>6</v>
      </c>
    </row>
    <row r="268" spans="1:6" s="96" customFormat="1" ht="56.25">
      <c r="A268" s="30" t="s">
        <v>539</v>
      </c>
      <c r="B268" s="69" t="s">
        <v>265</v>
      </c>
      <c r="C268" s="69">
        <v>500</v>
      </c>
      <c r="D268" s="70" t="s">
        <v>207</v>
      </c>
      <c r="E268" s="70" t="s">
        <v>213</v>
      </c>
      <c r="F268" s="71">
        <f>ведомств!F583</f>
        <v>5598.91</v>
      </c>
    </row>
    <row r="269" spans="1:6" s="96" customFormat="1" ht="67.5">
      <c r="A269" s="30" t="s">
        <v>383</v>
      </c>
      <c r="B269" s="69" t="s">
        <v>265</v>
      </c>
      <c r="C269" s="69">
        <v>200</v>
      </c>
      <c r="D269" s="70" t="s">
        <v>207</v>
      </c>
      <c r="E269" s="70" t="s">
        <v>213</v>
      </c>
      <c r="F269" s="71">
        <f>ведомств!F538+ведомств!F814</f>
        <v>1576.772</v>
      </c>
    </row>
    <row r="270" spans="1:6" s="96" customFormat="1" ht="56.25">
      <c r="A270" s="30" t="s">
        <v>925</v>
      </c>
      <c r="B270" s="69" t="s">
        <v>265</v>
      </c>
      <c r="C270" s="69">
        <v>800</v>
      </c>
      <c r="D270" s="70" t="s">
        <v>207</v>
      </c>
      <c r="E270" s="70" t="s">
        <v>213</v>
      </c>
      <c r="F270" s="71">
        <f>ведомств!F539</f>
        <v>0</v>
      </c>
    </row>
    <row r="271" spans="1:6" s="98" customFormat="1" ht="11.25" customHeight="1">
      <c r="A271" s="32" t="s">
        <v>42</v>
      </c>
      <c r="B271" s="99" t="s">
        <v>268</v>
      </c>
      <c r="C271" s="99"/>
      <c r="D271" s="4"/>
      <c r="E271" s="4"/>
      <c r="F271" s="100">
        <f>SUM(F272:F273)</f>
        <v>2460.0860000000002</v>
      </c>
    </row>
    <row r="272" spans="1:6" s="98" customFormat="1" ht="36" customHeight="1">
      <c r="A272" s="30" t="s">
        <v>618</v>
      </c>
      <c r="B272" s="69" t="s">
        <v>269</v>
      </c>
      <c r="C272" s="69">
        <v>200</v>
      </c>
      <c r="D272" s="70" t="s">
        <v>213</v>
      </c>
      <c r="E272" s="70" t="s">
        <v>213</v>
      </c>
      <c r="F272" s="71">
        <f>ведомств!F269+ведомств!F847</f>
        <v>722.5699999999999</v>
      </c>
    </row>
    <row r="273" spans="1:6" s="98" customFormat="1" ht="36" customHeight="1">
      <c r="A273" s="30" t="s">
        <v>951</v>
      </c>
      <c r="B273" s="69" t="s">
        <v>269</v>
      </c>
      <c r="C273" s="69">
        <v>600</v>
      </c>
      <c r="D273" s="70" t="s">
        <v>213</v>
      </c>
      <c r="E273" s="70" t="s">
        <v>213</v>
      </c>
      <c r="F273" s="71">
        <f>ведомств!F631</f>
        <v>1737.516</v>
      </c>
    </row>
    <row r="274" spans="1:6" s="98" customFormat="1" ht="22.5">
      <c r="A274" s="117" t="s">
        <v>230</v>
      </c>
      <c r="B274" s="99" t="s">
        <v>266</v>
      </c>
      <c r="C274" s="99"/>
      <c r="D274" s="4"/>
      <c r="E274" s="4"/>
      <c r="F274" s="100">
        <f>SUM(F275:F280)</f>
        <v>1695.842</v>
      </c>
    </row>
    <row r="275" spans="1:6" s="98" customFormat="1" ht="45">
      <c r="A275" s="30" t="s">
        <v>782</v>
      </c>
      <c r="B275" s="69" t="s">
        <v>311</v>
      </c>
      <c r="C275" s="69">
        <v>200</v>
      </c>
      <c r="D275" s="70" t="s">
        <v>6</v>
      </c>
      <c r="E275" s="70" t="s">
        <v>18</v>
      </c>
      <c r="F275" s="71">
        <f>ведомств!F790</f>
        <v>49.393</v>
      </c>
    </row>
    <row r="276" spans="1:6" s="98" customFormat="1" ht="45">
      <c r="A276" s="30" t="s">
        <v>782</v>
      </c>
      <c r="B276" s="69" t="s">
        <v>311</v>
      </c>
      <c r="C276" s="69">
        <v>200</v>
      </c>
      <c r="D276" s="70" t="s">
        <v>211</v>
      </c>
      <c r="E276" s="70" t="s">
        <v>206</v>
      </c>
      <c r="F276" s="71">
        <f>ведомств!F355</f>
        <v>237.919</v>
      </c>
    </row>
    <row r="277" spans="1:6" s="98" customFormat="1" ht="45">
      <c r="A277" s="30" t="s">
        <v>782</v>
      </c>
      <c r="B277" s="69" t="s">
        <v>311</v>
      </c>
      <c r="C277" s="69">
        <v>200</v>
      </c>
      <c r="D277" s="70" t="s">
        <v>212</v>
      </c>
      <c r="E277" s="70" t="s">
        <v>6</v>
      </c>
      <c r="F277" s="71">
        <f>ведомств!F61</f>
        <v>42.774</v>
      </c>
    </row>
    <row r="278" spans="1:6" s="98" customFormat="1" ht="67.5">
      <c r="A278" s="30" t="s">
        <v>999</v>
      </c>
      <c r="B278" s="69" t="s">
        <v>311</v>
      </c>
      <c r="C278" s="69">
        <v>100</v>
      </c>
      <c r="D278" s="70" t="s">
        <v>15</v>
      </c>
      <c r="E278" s="70" t="s">
        <v>210</v>
      </c>
      <c r="F278" s="71">
        <f>ведомств!F743</f>
        <v>7.941</v>
      </c>
    </row>
    <row r="279" spans="1:6" s="98" customFormat="1" ht="35.25" customHeight="1">
      <c r="A279" s="30" t="s">
        <v>619</v>
      </c>
      <c r="B279" s="69" t="s">
        <v>311</v>
      </c>
      <c r="C279" s="69">
        <v>300</v>
      </c>
      <c r="D279" s="70" t="s">
        <v>15</v>
      </c>
      <c r="E279" s="70" t="s">
        <v>210</v>
      </c>
      <c r="F279" s="36">
        <f>ведомств!F744</f>
        <v>159.99900000000005</v>
      </c>
    </row>
    <row r="280" spans="1:6" s="98" customFormat="1" ht="46.5" customHeight="1">
      <c r="A280" s="30" t="s">
        <v>799</v>
      </c>
      <c r="B280" s="69" t="s">
        <v>311</v>
      </c>
      <c r="C280" s="69">
        <v>600</v>
      </c>
      <c r="D280" s="70" t="s">
        <v>15</v>
      </c>
      <c r="E280" s="70" t="s">
        <v>210</v>
      </c>
      <c r="F280" s="36">
        <f>ведомств!F745</f>
        <v>1197.816</v>
      </c>
    </row>
    <row r="281" spans="1:6" s="96" customFormat="1" ht="22.5">
      <c r="A281" s="117" t="s">
        <v>188</v>
      </c>
      <c r="B281" s="99" t="s">
        <v>252</v>
      </c>
      <c r="C281" s="99"/>
      <c r="D281" s="4"/>
      <c r="E281" s="4"/>
      <c r="F281" s="100">
        <f>F282+F299+F298</f>
        <v>15142.564999999999</v>
      </c>
    </row>
    <row r="282" spans="1:6" s="96" customFormat="1" ht="33.75">
      <c r="A282" s="30" t="s">
        <v>620</v>
      </c>
      <c r="B282" s="69" t="s">
        <v>253</v>
      </c>
      <c r="C282" s="69"/>
      <c r="D282" s="70"/>
      <c r="E282" s="70"/>
      <c r="F282" s="71">
        <f>SUM(F283:F297)</f>
        <v>14836.902999999998</v>
      </c>
    </row>
    <row r="283" spans="1:6" s="96" customFormat="1" ht="33.75">
      <c r="A283" s="30" t="s">
        <v>439</v>
      </c>
      <c r="B283" s="69" t="s">
        <v>255</v>
      </c>
      <c r="C283" s="69">
        <v>200</v>
      </c>
      <c r="D283" s="70" t="s">
        <v>209</v>
      </c>
      <c r="E283" s="70" t="s">
        <v>209</v>
      </c>
      <c r="F283" s="71">
        <f>ведомств!F217</f>
        <v>5121.84</v>
      </c>
    </row>
    <row r="284" spans="1:6" s="96" customFormat="1" ht="33.75">
      <c r="A284" s="30" t="s">
        <v>727</v>
      </c>
      <c r="B284" s="69" t="s">
        <v>255</v>
      </c>
      <c r="C284" s="69">
        <v>400</v>
      </c>
      <c r="D284" s="70" t="s">
        <v>209</v>
      </c>
      <c r="E284" s="70" t="s">
        <v>209</v>
      </c>
      <c r="F284" s="71">
        <f>ведомств!F218</f>
        <v>95.051</v>
      </c>
    </row>
    <row r="285" spans="1:6" s="96" customFormat="1" ht="22.5">
      <c r="A285" s="30" t="s">
        <v>820</v>
      </c>
      <c r="B285" s="69" t="s">
        <v>255</v>
      </c>
      <c r="C285" s="69">
        <v>800</v>
      </c>
      <c r="D285" s="70" t="s">
        <v>209</v>
      </c>
      <c r="E285" s="70" t="s">
        <v>209</v>
      </c>
      <c r="F285" s="71">
        <f>ведомств!F219</f>
        <v>121.384</v>
      </c>
    </row>
    <row r="286" spans="1:6" s="96" customFormat="1" ht="45">
      <c r="A286" s="30" t="s">
        <v>912</v>
      </c>
      <c r="B286" s="149" t="s">
        <v>911</v>
      </c>
      <c r="C286" s="69">
        <v>300</v>
      </c>
      <c r="D286" s="70" t="s">
        <v>15</v>
      </c>
      <c r="E286" s="70" t="s">
        <v>208</v>
      </c>
      <c r="F286" s="71">
        <f>ведомств!F277</f>
        <v>761.4</v>
      </c>
    </row>
    <row r="287" spans="1:6" s="96" customFormat="1" ht="33.75">
      <c r="A287" s="30" t="s">
        <v>189</v>
      </c>
      <c r="B287" s="69" t="s">
        <v>256</v>
      </c>
      <c r="C287" s="69">
        <v>200</v>
      </c>
      <c r="D287" s="70" t="s">
        <v>209</v>
      </c>
      <c r="E287" s="70" t="s">
        <v>209</v>
      </c>
      <c r="F287" s="36">
        <f>ведомств!F221</f>
        <v>4596.228</v>
      </c>
    </row>
    <row r="288" spans="1:6" s="96" customFormat="1" ht="36.75" customHeight="1">
      <c r="A288" s="30" t="s">
        <v>904</v>
      </c>
      <c r="B288" s="69" t="s">
        <v>256</v>
      </c>
      <c r="C288" s="69">
        <v>400</v>
      </c>
      <c r="D288" s="70" t="s">
        <v>209</v>
      </c>
      <c r="E288" s="70" t="s">
        <v>209</v>
      </c>
      <c r="F288" s="36">
        <f>ведомств!F222</f>
        <v>831.496</v>
      </c>
    </row>
    <row r="289" spans="1:6" s="96" customFormat="1" ht="24" customHeight="1">
      <c r="A289" s="30" t="s">
        <v>955</v>
      </c>
      <c r="B289" s="69" t="s">
        <v>256</v>
      </c>
      <c r="C289" s="69">
        <v>800</v>
      </c>
      <c r="D289" s="70" t="s">
        <v>209</v>
      </c>
      <c r="E289" s="70" t="s">
        <v>209</v>
      </c>
      <c r="F289" s="36">
        <f>ведомств!F223</f>
        <v>150</v>
      </c>
    </row>
    <row r="290" spans="1:6" s="96" customFormat="1" ht="33.75">
      <c r="A290" s="30" t="s">
        <v>596</v>
      </c>
      <c r="B290" s="69" t="s">
        <v>594</v>
      </c>
      <c r="C290" s="69">
        <v>200</v>
      </c>
      <c r="D290" s="70" t="s">
        <v>209</v>
      </c>
      <c r="E290" s="70" t="s">
        <v>209</v>
      </c>
      <c r="F290" s="36">
        <f>ведомств!F225</f>
        <v>252.005</v>
      </c>
    </row>
    <row r="291" spans="1:6" s="96" customFormat="1" ht="33.75">
      <c r="A291" s="30" t="s">
        <v>879</v>
      </c>
      <c r="B291" s="69" t="s">
        <v>878</v>
      </c>
      <c r="C291" s="69">
        <v>200</v>
      </c>
      <c r="D291" s="70" t="s">
        <v>208</v>
      </c>
      <c r="E291" s="70" t="s">
        <v>213</v>
      </c>
      <c r="F291" s="36">
        <f>ведомств!F189</f>
        <v>0</v>
      </c>
    </row>
    <row r="292" spans="1:6" s="96" customFormat="1" ht="45">
      <c r="A292" s="30" t="s">
        <v>599</v>
      </c>
      <c r="B292" s="69" t="s">
        <v>597</v>
      </c>
      <c r="C292" s="69">
        <v>200</v>
      </c>
      <c r="D292" s="70" t="s">
        <v>6</v>
      </c>
      <c r="E292" s="70" t="s">
        <v>18</v>
      </c>
      <c r="F292" s="36">
        <f>ведомств!F793</f>
        <v>1100</v>
      </c>
    </row>
    <row r="293" spans="1:6" s="96" customFormat="1" ht="45">
      <c r="A293" s="30" t="s">
        <v>599</v>
      </c>
      <c r="B293" s="69" t="s">
        <v>597</v>
      </c>
      <c r="C293" s="69">
        <v>200</v>
      </c>
      <c r="D293" s="70" t="s">
        <v>209</v>
      </c>
      <c r="E293" s="70" t="s">
        <v>209</v>
      </c>
      <c r="F293" s="36">
        <f>ведомств!F227</f>
        <v>0</v>
      </c>
    </row>
    <row r="294" spans="1:6" s="96" customFormat="1" ht="69" customHeight="1">
      <c r="A294" s="30" t="s">
        <v>552</v>
      </c>
      <c r="B294" s="69" t="s">
        <v>550</v>
      </c>
      <c r="C294" s="69">
        <v>200</v>
      </c>
      <c r="D294" s="70" t="s">
        <v>210</v>
      </c>
      <c r="E294" s="70" t="s">
        <v>209</v>
      </c>
      <c r="F294" s="36">
        <f>ведомств!F835</f>
        <v>409.325</v>
      </c>
    </row>
    <row r="295" spans="1:6" s="96" customFormat="1" ht="54" customHeight="1">
      <c r="A295" s="30" t="s">
        <v>962</v>
      </c>
      <c r="B295" s="45" t="s">
        <v>960</v>
      </c>
      <c r="C295" s="69">
        <v>200</v>
      </c>
      <c r="D295" s="70" t="s">
        <v>210</v>
      </c>
      <c r="E295" s="70" t="s">
        <v>209</v>
      </c>
      <c r="F295" s="36">
        <f>ведомств!F837+ведомств!F251</f>
        <v>1192.105</v>
      </c>
    </row>
    <row r="296" spans="1:6" s="96" customFormat="1" ht="46.5" customHeight="1">
      <c r="A296" s="30" t="s">
        <v>972</v>
      </c>
      <c r="B296" s="45" t="s">
        <v>960</v>
      </c>
      <c r="C296" s="69">
        <v>500</v>
      </c>
      <c r="D296" s="70" t="s">
        <v>210</v>
      </c>
      <c r="E296" s="70" t="s">
        <v>209</v>
      </c>
      <c r="F296" s="36">
        <f>ведомств!F600</f>
        <v>19.669</v>
      </c>
    </row>
    <row r="297" spans="1:6" s="96" customFormat="1" ht="48" customHeight="1">
      <c r="A297" s="30" t="s">
        <v>922</v>
      </c>
      <c r="B297" s="155" t="s">
        <v>921</v>
      </c>
      <c r="C297" s="69">
        <v>200</v>
      </c>
      <c r="D297" s="70" t="s">
        <v>210</v>
      </c>
      <c r="E297" s="70" t="s">
        <v>209</v>
      </c>
      <c r="F297" s="36">
        <f>ведомств!F839</f>
        <v>186.4</v>
      </c>
    </row>
    <row r="298" spans="1:6" s="96" customFormat="1" ht="35.25" customHeight="1">
      <c r="A298" s="30" t="s">
        <v>994</v>
      </c>
      <c r="B298" s="140" t="s">
        <v>993</v>
      </c>
      <c r="C298" s="69">
        <v>200</v>
      </c>
      <c r="D298" s="70" t="s">
        <v>209</v>
      </c>
      <c r="E298" s="70" t="s">
        <v>207</v>
      </c>
      <c r="F298" s="36">
        <f>ведомств!F206</f>
        <v>112.235</v>
      </c>
    </row>
    <row r="299" spans="1:6" s="96" customFormat="1" ht="33" customHeight="1">
      <c r="A299" s="30" t="s">
        <v>994</v>
      </c>
      <c r="B299" s="140" t="s">
        <v>993</v>
      </c>
      <c r="C299" s="69">
        <v>200</v>
      </c>
      <c r="D299" s="70" t="s">
        <v>208</v>
      </c>
      <c r="E299" s="70" t="s">
        <v>213</v>
      </c>
      <c r="F299" s="36">
        <f>ведомств!F190</f>
        <v>193.427</v>
      </c>
    </row>
    <row r="300" spans="1:6" s="98" customFormat="1" ht="22.5">
      <c r="A300" s="32" t="s">
        <v>43</v>
      </c>
      <c r="B300" s="99" t="s">
        <v>277</v>
      </c>
      <c r="C300" s="99"/>
      <c r="D300" s="4"/>
      <c r="E300" s="4"/>
      <c r="F300" s="100">
        <f>SUM(F301:F317)</f>
        <v>53595.74599999999</v>
      </c>
    </row>
    <row r="301" spans="1:6" s="98" customFormat="1" ht="67.5">
      <c r="A301" s="30" t="s">
        <v>621</v>
      </c>
      <c r="B301" s="69" t="s">
        <v>278</v>
      </c>
      <c r="C301" s="69">
        <v>100</v>
      </c>
      <c r="D301" s="70" t="s">
        <v>16</v>
      </c>
      <c r="E301" s="70" t="s">
        <v>206</v>
      </c>
      <c r="F301" s="36">
        <f>ведомств!F136</f>
        <v>6577.217</v>
      </c>
    </row>
    <row r="302" spans="1:6" s="96" customFormat="1" ht="45">
      <c r="A302" s="30" t="s">
        <v>622</v>
      </c>
      <c r="B302" s="69" t="s">
        <v>278</v>
      </c>
      <c r="C302" s="69">
        <v>200</v>
      </c>
      <c r="D302" s="70" t="s">
        <v>16</v>
      </c>
      <c r="E302" s="70" t="s">
        <v>206</v>
      </c>
      <c r="F302" s="36">
        <f>ведомств!F137</f>
        <v>5766.187</v>
      </c>
    </row>
    <row r="303" spans="1:6" s="96" customFormat="1" ht="33.75">
      <c r="A303" s="30" t="s">
        <v>946</v>
      </c>
      <c r="B303" s="69" t="s">
        <v>278</v>
      </c>
      <c r="C303" s="69">
        <v>300</v>
      </c>
      <c r="D303" s="70" t="s">
        <v>16</v>
      </c>
      <c r="E303" s="70" t="s">
        <v>206</v>
      </c>
      <c r="F303" s="36">
        <f>ведомств!F138</f>
        <v>59</v>
      </c>
    </row>
    <row r="304" spans="1:6" s="96" customFormat="1" ht="45">
      <c r="A304" s="30" t="s">
        <v>987</v>
      </c>
      <c r="B304" s="69" t="s">
        <v>278</v>
      </c>
      <c r="C304" s="69">
        <v>400</v>
      </c>
      <c r="D304" s="70" t="s">
        <v>16</v>
      </c>
      <c r="E304" s="70" t="s">
        <v>206</v>
      </c>
      <c r="F304" s="36">
        <f>ведомств!F139</f>
        <v>150</v>
      </c>
    </row>
    <row r="305" spans="1:6" s="96" customFormat="1" ht="45">
      <c r="A305" s="30" t="s">
        <v>623</v>
      </c>
      <c r="B305" s="69" t="s">
        <v>278</v>
      </c>
      <c r="C305" s="69">
        <v>600</v>
      </c>
      <c r="D305" s="70" t="s">
        <v>211</v>
      </c>
      <c r="E305" s="70" t="s">
        <v>207</v>
      </c>
      <c r="F305" s="36">
        <f>ведомств!F110</f>
        <v>8405.476</v>
      </c>
    </row>
    <row r="306" spans="1:6" s="96" customFormat="1" ht="45">
      <c r="A306" s="30" t="s">
        <v>623</v>
      </c>
      <c r="B306" s="69" t="s">
        <v>278</v>
      </c>
      <c r="C306" s="69">
        <v>600</v>
      </c>
      <c r="D306" s="70" t="s">
        <v>16</v>
      </c>
      <c r="E306" s="70" t="s">
        <v>6</v>
      </c>
      <c r="F306" s="36">
        <f>ведомств!F115</f>
        <v>22046.913</v>
      </c>
    </row>
    <row r="307" spans="1:6" s="96" customFormat="1" ht="45">
      <c r="A307" s="30" t="s">
        <v>623</v>
      </c>
      <c r="B307" s="69" t="s">
        <v>278</v>
      </c>
      <c r="C307" s="69">
        <v>600</v>
      </c>
      <c r="D307" s="70" t="s">
        <v>16</v>
      </c>
      <c r="E307" s="70" t="s">
        <v>206</v>
      </c>
      <c r="F307" s="36">
        <f>ведомств!F140</f>
        <v>2331.823</v>
      </c>
    </row>
    <row r="308" spans="1:6" s="96" customFormat="1" ht="33.75">
      <c r="A308" s="30" t="s">
        <v>624</v>
      </c>
      <c r="B308" s="69" t="s">
        <v>278</v>
      </c>
      <c r="C308" s="69">
        <v>800</v>
      </c>
      <c r="D308" s="70" t="s">
        <v>16</v>
      </c>
      <c r="E308" s="70" t="s">
        <v>206</v>
      </c>
      <c r="F308" s="36">
        <f>ведомств!F141</f>
        <v>537.497</v>
      </c>
    </row>
    <row r="309" spans="1:6" s="96" customFormat="1" ht="48.75" customHeight="1">
      <c r="A309" s="11" t="s">
        <v>715</v>
      </c>
      <c r="B309" s="45" t="s">
        <v>707</v>
      </c>
      <c r="C309" s="69">
        <v>200</v>
      </c>
      <c r="D309" s="70" t="s">
        <v>16</v>
      </c>
      <c r="E309" s="70" t="s">
        <v>206</v>
      </c>
      <c r="F309" s="36">
        <f>ведомств!F143</f>
        <v>20</v>
      </c>
    </row>
    <row r="310" spans="1:6" s="96" customFormat="1" ht="45.75" customHeight="1">
      <c r="A310" s="31" t="s">
        <v>948</v>
      </c>
      <c r="B310" s="45" t="s">
        <v>947</v>
      </c>
      <c r="C310" s="69">
        <v>200</v>
      </c>
      <c r="D310" s="70" t="s">
        <v>16</v>
      </c>
      <c r="E310" s="70" t="s">
        <v>206</v>
      </c>
      <c r="F310" s="36">
        <f>ведомств!F149</f>
        <v>10</v>
      </c>
    </row>
    <row r="311" spans="1:6" s="96" customFormat="1" ht="45">
      <c r="A311" s="30" t="s">
        <v>716</v>
      </c>
      <c r="B311" s="45" t="s">
        <v>708</v>
      </c>
      <c r="C311" s="69">
        <v>200</v>
      </c>
      <c r="D311" s="70" t="s">
        <v>16</v>
      </c>
      <c r="E311" s="70" t="s">
        <v>206</v>
      </c>
      <c r="F311" s="36">
        <f>ведомств!F145</f>
        <v>1631.134</v>
      </c>
    </row>
    <row r="312" spans="1:6" s="96" customFormat="1" ht="33.75">
      <c r="A312" s="30" t="s">
        <v>717</v>
      </c>
      <c r="B312" s="45" t="s">
        <v>714</v>
      </c>
      <c r="C312" s="69">
        <v>200</v>
      </c>
      <c r="D312" s="70" t="s">
        <v>16</v>
      </c>
      <c r="E312" s="70" t="s">
        <v>206</v>
      </c>
      <c r="F312" s="36">
        <f>ведомств!F147</f>
        <v>0</v>
      </c>
    </row>
    <row r="313" spans="1:6" s="96" customFormat="1" ht="56.25">
      <c r="A313" s="30" t="s">
        <v>902</v>
      </c>
      <c r="B313" s="45" t="s">
        <v>901</v>
      </c>
      <c r="C313" s="69">
        <v>200</v>
      </c>
      <c r="D313" s="70" t="s">
        <v>16</v>
      </c>
      <c r="E313" s="70" t="s">
        <v>206</v>
      </c>
      <c r="F313" s="36">
        <f>ведомств!F151</f>
        <v>100</v>
      </c>
    </row>
    <row r="314" spans="1:6" s="96" customFormat="1" ht="33.75">
      <c r="A314" s="30" t="s">
        <v>718</v>
      </c>
      <c r="B314" s="45" t="s">
        <v>709</v>
      </c>
      <c r="C314" s="69">
        <v>200</v>
      </c>
      <c r="D314" s="70" t="s">
        <v>16</v>
      </c>
      <c r="E314" s="70" t="s">
        <v>206</v>
      </c>
      <c r="F314" s="36">
        <f>ведомств!F153</f>
        <v>4447.672</v>
      </c>
    </row>
    <row r="315" spans="1:6" s="96" customFormat="1" ht="56.25">
      <c r="A315" s="30" t="s">
        <v>719</v>
      </c>
      <c r="B315" s="140" t="s">
        <v>712</v>
      </c>
      <c r="C315" s="69">
        <v>200</v>
      </c>
      <c r="D315" s="70" t="s">
        <v>16</v>
      </c>
      <c r="E315" s="70" t="s">
        <v>206</v>
      </c>
      <c r="F315" s="36">
        <f>ведомств!F155</f>
        <v>20</v>
      </c>
    </row>
    <row r="316" spans="1:6" s="96" customFormat="1" ht="45">
      <c r="A316" s="30" t="s">
        <v>988</v>
      </c>
      <c r="B316" s="140" t="s">
        <v>872</v>
      </c>
      <c r="C316" s="69">
        <v>200</v>
      </c>
      <c r="D316" s="70" t="s">
        <v>16</v>
      </c>
      <c r="E316" s="70" t="s">
        <v>209</v>
      </c>
      <c r="F316" s="36">
        <f>ведомств!F160</f>
        <v>12</v>
      </c>
    </row>
    <row r="317" spans="1:6" s="96" customFormat="1" ht="36.75" customHeight="1">
      <c r="A317" s="30" t="s">
        <v>875</v>
      </c>
      <c r="B317" s="140" t="s">
        <v>872</v>
      </c>
      <c r="C317" s="69">
        <v>400</v>
      </c>
      <c r="D317" s="70" t="s">
        <v>16</v>
      </c>
      <c r="E317" s="70" t="s">
        <v>209</v>
      </c>
      <c r="F317" s="36">
        <f>ведомств!F161</f>
        <v>1480.827</v>
      </c>
    </row>
    <row r="318" spans="1:6" s="108" customFormat="1" ht="33.75">
      <c r="A318" s="117" t="s">
        <v>44</v>
      </c>
      <c r="B318" s="99" t="s">
        <v>279</v>
      </c>
      <c r="C318" s="99"/>
      <c r="D318" s="4"/>
      <c r="E318" s="4"/>
      <c r="F318" s="100">
        <f>F322+F319</f>
        <v>71894.59599999999</v>
      </c>
    </row>
    <row r="319" spans="1:6" s="108" customFormat="1" ht="27" customHeight="1">
      <c r="A319" s="9" t="s">
        <v>642</v>
      </c>
      <c r="B319" s="99"/>
      <c r="C319" s="99"/>
      <c r="D319" s="4"/>
      <c r="E319" s="4"/>
      <c r="F319" s="100">
        <f>F320+F321</f>
        <v>50</v>
      </c>
    </row>
    <row r="320" spans="1:6" s="96" customFormat="1" ht="47.25" customHeight="1">
      <c r="A320" s="30" t="s">
        <v>547</v>
      </c>
      <c r="B320" s="125" t="s">
        <v>542</v>
      </c>
      <c r="C320" s="69">
        <v>200</v>
      </c>
      <c r="D320" s="70" t="s">
        <v>211</v>
      </c>
      <c r="E320" s="70" t="s">
        <v>211</v>
      </c>
      <c r="F320" s="71">
        <f>ведомств!F41</f>
        <v>16.762</v>
      </c>
    </row>
    <row r="321" spans="1:6" s="96" customFormat="1" ht="37.5" customHeight="1">
      <c r="A321" s="30" t="s">
        <v>546</v>
      </c>
      <c r="B321" s="125" t="s">
        <v>543</v>
      </c>
      <c r="C321" s="69">
        <v>200</v>
      </c>
      <c r="D321" s="70" t="s">
        <v>211</v>
      </c>
      <c r="E321" s="70" t="s">
        <v>211</v>
      </c>
      <c r="F321" s="71">
        <f>ведомств!F43</f>
        <v>33.238</v>
      </c>
    </row>
    <row r="322" spans="1:6" s="96" customFormat="1" ht="24.75" customHeight="1">
      <c r="A322" s="34" t="s">
        <v>308</v>
      </c>
      <c r="B322" s="46" t="s">
        <v>281</v>
      </c>
      <c r="C322" s="105"/>
      <c r="D322" s="106"/>
      <c r="E322" s="106"/>
      <c r="F322" s="107">
        <f>SUM(F323:F340)</f>
        <v>71844.59599999999</v>
      </c>
    </row>
    <row r="323" spans="1:6" s="96" customFormat="1" ht="24.75" customHeight="1">
      <c r="A323" s="30" t="s">
        <v>308</v>
      </c>
      <c r="B323" s="45" t="s">
        <v>281</v>
      </c>
      <c r="C323" s="69">
        <v>200</v>
      </c>
      <c r="D323" s="70" t="s">
        <v>212</v>
      </c>
      <c r="E323" s="70" t="s">
        <v>208</v>
      </c>
      <c r="F323" s="71">
        <f>ведомств!F266</f>
        <v>0.19</v>
      </c>
    </row>
    <row r="324" spans="1:6" s="96" customFormat="1" ht="68.25" customHeight="1">
      <c r="A324" s="30" t="s">
        <v>403</v>
      </c>
      <c r="B324" s="45" t="s">
        <v>397</v>
      </c>
      <c r="C324" s="69">
        <v>100</v>
      </c>
      <c r="D324" s="70" t="s">
        <v>212</v>
      </c>
      <c r="E324" s="70" t="s">
        <v>6</v>
      </c>
      <c r="F324" s="36">
        <f>ведомств!F64</f>
        <v>14410.443</v>
      </c>
    </row>
    <row r="325" spans="1:6" s="96" customFormat="1" ht="45">
      <c r="A325" s="30" t="s">
        <v>404</v>
      </c>
      <c r="B325" s="45" t="s">
        <v>397</v>
      </c>
      <c r="C325" s="69">
        <v>200</v>
      </c>
      <c r="D325" s="70" t="s">
        <v>212</v>
      </c>
      <c r="E325" s="70" t="s">
        <v>6</v>
      </c>
      <c r="F325" s="36">
        <f>ведомств!F65</f>
        <v>2414.679</v>
      </c>
    </row>
    <row r="326" spans="1:6" s="96" customFormat="1" ht="33.75">
      <c r="A326" s="30" t="s">
        <v>405</v>
      </c>
      <c r="B326" s="45" t="s">
        <v>397</v>
      </c>
      <c r="C326" s="69">
        <v>800</v>
      </c>
      <c r="D326" s="70" t="s">
        <v>212</v>
      </c>
      <c r="E326" s="70" t="s">
        <v>6</v>
      </c>
      <c r="F326" s="36">
        <f>ведомств!F66</f>
        <v>47.027</v>
      </c>
    </row>
    <row r="327" spans="1:6" s="96" customFormat="1" ht="57" customHeight="1">
      <c r="A327" s="30" t="s">
        <v>393</v>
      </c>
      <c r="B327" s="45" t="s">
        <v>391</v>
      </c>
      <c r="C327" s="69">
        <v>100</v>
      </c>
      <c r="D327" s="70" t="s">
        <v>211</v>
      </c>
      <c r="E327" s="70" t="s">
        <v>207</v>
      </c>
      <c r="F327" s="36">
        <f>ведомств!F29</f>
        <v>9751.113</v>
      </c>
    </row>
    <row r="328" spans="1:6" s="96" customFormat="1" ht="33.75">
      <c r="A328" s="30" t="s">
        <v>395</v>
      </c>
      <c r="B328" s="45" t="s">
        <v>391</v>
      </c>
      <c r="C328" s="69">
        <v>200</v>
      </c>
      <c r="D328" s="70" t="s">
        <v>211</v>
      </c>
      <c r="E328" s="70" t="s">
        <v>207</v>
      </c>
      <c r="F328" s="36">
        <f>ведомств!F30</f>
        <v>1243.756</v>
      </c>
    </row>
    <row r="329" spans="1:6" s="96" customFormat="1" ht="33.75">
      <c r="A329" s="30" t="s">
        <v>394</v>
      </c>
      <c r="B329" s="45" t="s">
        <v>391</v>
      </c>
      <c r="C329" s="69">
        <v>800</v>
      </c>
      <c r="D329" s="70" t="s">
        <v>211</v>
      </c>
      <c r="E329" s="70" t="s">
        <v>207</v>
      </c>
      <c r="F329" s="36">
        <f>ведомств!F31</f>
        <v>8.936</v>
      </c>
    </row>
    <row r="330" spans="1:6" s="96" customFormat="1" ht="67.5">
      <c r="A330" s="30" t="s">
        <v>406</v>
      </c>
      <c r="B330" s="45" t="s">
        <v>399</v>
      </c>
      <c r="C330" s="69">
        <v>100</v>
      </c>
      <c r="D330" s="70" t="s">
        <v>212</v>
      </c>
      <c r="E330" s="70" t="s">
        <v>6</v>
      </c>
      <c r="F330" s="36">
        <f>ведомств!F68</f>
        <v>780.076</v>
      </c>
    </row>
    <row r="331" spans="1:6" s="96" customFormat="1" ht="45">
      <c r="A331" s="30" t="s">
        <v>407</v>
      </c>
      <c r="B331" s="45" t="s">
        <v>399</v>
      </c>
      <c r="C331" s="69">
        <v>200</v>
      </c>
      <c r="D331" s="70" t="s">
        <v>212</v>
      </c>
      <c r="E331" s="70" t="s">
        <v>6</v>
      </c>
      <c r="F331" s="36">
        <f>ведомств!F69</f>
        <v>335.507</v>
      </c>
    </row>
    <row r="332" spans="1:6" s="96" customFormat="1" ht="80.25" customHeight="1">
      <c r="A332" s="30" t="s">
        <v>408</v>
      </c>
      <c r="B332" s="45" t="s">
        <v>401</v>
      </c>
      <c r="C332" s="69">
        <v>100</v>
      </c>
      <c r="D332" s="70" t="s">
        <v>212</v>
      </c>
      <c r="E332" s="70" t="s">
        <v>6</v>
      </c>
      <c r="F332" s="36">
        <f>ведомств!F71</f>
        <v>21176.037</v>
      </c>
    </row>
    <row r="333" spans="1:6" s="96" customFormat="1" ht="56.25">
      <c r="A333" s="30" t="s">
        <v>409</v>
      </c>
      <c r="B333" s="45" t="s">
        <v>401</v>
      </c>
      <c r="C333" s="69">
        <v>200</v>
      </c>
      <c r="D333" s="70" t="s">
        <v>212</v>
      </c>
      <c r="E333" s="70" t="s">
        <v>6</v>
      </c>
      <c r="F333" s="36">
        <f>ведомств!F72</f>
        <v>11528.262</v>
      </c>
    </row>
    <row r="334" spans="1:6" s="96" customFormat="1" ht="56.25">
      <c r="A334" s="30" t="s">
        <v>549</v>
      </c>
      <c r="B334" s="45" t="s">
        <v>401</v>
      </c>
      <c r="C334" s="69">
        <v>400</v>
      </c>
      <c r="D334" s="70" t="s">
        <v>212</v>
      </c>
      <c r="E334" s="70" t="s">
        <v>6</v>
      </c>
      <c r="F334" s="36">
        <f>ведомств!F73</f>
        <v>127.47</v>
      </c>
    </row>
    <row r="335" spans="1:6" s="96" customFormat="1" ht="67.5">
      <c r="A335" s="30" t="s">
        <v>816</v>
      </c>
      <c r="B335" s="45" t="s">
        <v>401</v>
      </c>
      <c r="C335" s="69">
        <v>600</v>
      </c>
      <c r="D335" s="70" t="s">
        <v>212</v>
      </c>
      <c r="E335" s="70" t="s">
        <v>6</v>
      </c>
      <c r="F335" s="36">
        <f>ведомств!F74</f>
        <v>6610.864</v>
      </c>
    </row>
    <row r="336" spans="1:6" s="96" customFormat="1" ht="45" customHeight="1">
      <c r="A336" s="30" t="s">
        <v>410</v>
      </c>
      <c r="B336" s="45" t="s">
        <v>401</v>
      </c>
      <c r="C336" s="69">
        <v>800</v>
      </c>
      <c r="D336" s="70" t="s">
        <v>212</v>
      </c>
      <c r="E336" s="70" t="s">
        <v>6</v>
      </c>
      <c r="F336" s="36">
        <f>ведомств!F75</f>
        <v>185.09</v>
      </c>
    </row>
    <row r="337" spans="1:6" s="96" customFormat="1" ht="69" customHeight="1">
      <c r="A337" s="30" t="s">
        <v>818</v>
      </c>
      <c r="B337" s="45" t="s">
        <v>817</v>
      </c>
      <c r="C337" s="69">
        <v>200</v>
      </c>
      <c r="D337" s="70" t="s">
        <v>212</v>
      </c>
      <c r="E337" s="70" t="s">
        <v>6</v>
      </c>
      <c r="F337" s="36">
        <f>ведомств!F77</f>
        <v>379.055</v>
      </c>
    </row>
    <row r="338" spans="1:6" s="96" customFormat="1" ht="57" customHeight="1">
      <c r="A338" s="30" t="s">
        <v>411</v>
      </c>
      <c r="B338" s="45" t="s">
        <v>402</v>
      </c>
      <c r="C338" s="69">
        <v>200</v>
      </c>
      <c r="D338" s="70" t="s">
        <v>211</v>
      </c>
      <c r="E338" s="70" t="s">
        <v>207</v>
      </c>
      <c r="F338" s="36">
        <f>ведомств!F33</f>
        <v>45.8</v>
      </c>
    </row>
    <row r="339" spans="1:6" s="96" customFormat="1" ht="59.25" customHeight="1">
      <c r="A339" s="30" t="s">
        <v>411</v>
      </c>
      <c r="B339" s="45" t="s">
        <v>402</v>
      </c>
      <c r="C339" s="69">
        <v>200</v>
      </c>
      <c r="D339" s="70" t="s">
        <v>212</v>
      </c>
      <c r="E339" s="70" t="s">
        <v>6</v>
      </c>
      <c r="F339" s="36">
        <f>ведомств!F79</f>
        <v>949.285</v>
      </c>
    </row>
    <row r="340" spans="1:6" s="96" customFormat="1" ht="69" customHeight="1">
      <c r="A340" s="30" t="s">
        <v>790</v>
      </c>
      <c r="B340" s="45" t="s">
        <v>402</v>
      </c>
      <c r="C340" s="69">
        <v>600</v>
      </c>
      <c r="D340" s="70" t="s">
        <v>212</v>
      </c>
      <c r="E340" s="70" t="s">
        <v>6</v>
      </c>
      <c r="F340" s="36">
        <f>ведомств!F80</f>
        <v>1851.006</v>
      </c>
    </row>
    <row r="341" spans="1:6" s="96" customFormat="1" ht="11.25">
      <c r="A341" s="116" t="s">
        <v>190</v>
      </c>
      <c r="B341" s="99" t="s">
        <v>191</v>
      </c>
      <c r="C341" s="99"/>
      <c r="D341" s="99"/>
      <c r="E341" s="4"/>
      <c r="F341" s="100">
        <f>SUM(F342:F342)</f>
        <v>454.081</v>
      </c>
    </row>
    <row r="342" spans="1:6" s="96" customFormat="1" ht="45">
      <c r="A342" s="30" t="s">
        <v>445</v>
      </c>
      <c r="B342" s="69" t="s">
        <v>257</v>
      </c>
      <c r="C342" s="69">
        <v>200</v>
      </c>
      <c r="D342" s="70" t="s">
        <v>209</v>
      </c>
      <c r="E342" s="70" t="s">
        <v>209</v>
      </c>
      <c r="F342" s="36">
        <f>ведомств!F229</f>
        <v>454.081</v>
      </c>
    </row>
    <row r="343" spans="1:6" s="98" customFormat="1" ht="11.25">
      <c r="A343" s="32" t="s">
        <v>149</v>
      </c>
      <c r="B343" s="44" t="s">
        <v>96</v>
      </c>
      <c r="C343" s="99"/>
      <c r="D343" s="99"/>
      <c r="E343" s="99"/>
      <c r="F343" s="100">
        <f>F357+F359+F390+F394+F399+F410+F413+F350+F351+F407+F354+F347+F352+F348+F349+F403+F401+F344+F353+F356+F345+F346+F355</f>
        <v>150823.692</v>
      </c>
    </row>
    <row r="344" spans="1:6" s="96" customFormat="1" ht="112.5">
      <c r="A344" s="30" t="s">
        <v>868</v>
      </c>
      <c r="B344" s="45" t="s">
        <v>865</v>
      </c>
      <c r="C344" s="69">
        <v>600</v>
      </c>
      <c r="D344" s="69">
        <v>10</v>
      </c>
      <c r="E344" s="70" t="s">
        <v>206</v>
      </c>
      <c r="F344" s="71">
        <f>ведомств!F639</f>
        <v>2072.684</v>
      </c>
    </row>
    <row r="345" spans="1:6" s="96" customFormat="1" ht="138" customHeight="1">
      <c r="A345" s="30" t="s">
        <v>958</v>
      </c>
      <c r="B345" s="45" t="s">
        <v>957</v>
      </c>
      <c r="C345" s="69">
        <v>600</v>
      </c>
      <c r="D345" s="69">
        <v>10</v>
      </c>
      <c r="E345" s="70" t="s">
        <v>206</v>
      </c>
      <c r="F345" s="71">
        <f>ведомств!F641</f>
        <v>66.13</v>
      </c>
    </row>
    <row r="346" spans="1:6" s="96" customFormat="1" ht="162" customHeight="1">
      <c r="A346" s="30" t="s">
        <v>981</v>
      </c>
      <c r="B346" s="45" t="s">
        <v>980</v>
      </c>
      <c r="C346" s="69">
        <v>100</v>
      </c>
      <c r="D346" s="69" t="s">
        <v>6</v>
      </c>
      <c r="E346" s="70">
        <v>13</v>
      </c>
      <c r="F346" s="71">
        <f>ведомств!F521</f>
        <v>181.6</v>
      </c>
    </row>
    <row r="347" spans="1:6" s="96" customFormat="1" ht="67.5">
      <c r="A347" s="30" t="s">
        <v>467</v>
      </c>
      <c r="B347" s="45" t="s">
        <v>671</v>
      </c>
      <c r="C347" s="69">
        <v>100</v>
      </c>
      <c r="D347" s="70" t="s">
        <v>207</v>
      </c>
      <c r="E347" s="70" t="s">
        <v>208</v>
      </c>
      <c r="F347" s="71">
        <f>ведомств!F531</f>
        <v>1808.678</v>
      </c>
    </row>
    <row r="348" spans="1:6" s="96" customFormat="1" ht="45">
      <c r="A348" s="30" t="s">
        <v>746</v>
      </c>
      <c r="B348" s="45" t="s">
        <v>671</v>
      </c>
      <c r="C348" s="69">
        <v>200</v>
      </c>
      <c r="D348" s="70" t="s">
        <v>207</v>
      </c>
      <c r="E348" s="70" t="s">
        <v>208</v>
      </c>
      <c r="F348" s="71">
        <f>ведомств!F532</f>
        <v>523.522</v>
      </c>
    </row>
    <row r="349" spans="1:6" s="96" customFormat="1" ht="33.75">
      <c r="A349" s="30" t="s">
        <v>747</v>
      </c>
      <c r="B349" s="45" t="s">
        <v>671</v>
      </c>
      <c r="C349" s="69">
        <v>800</v>
      </c>
      <c r="D349" s="70" t="s">
        <v>207</v>
      </c>
      <c r="E349" s="70" t="s">
        <v>208</v>
      </c>
      <c r="F349" s="71">
        <f>ведомств!F533</f>
        <v>42</v>
      </c>
    </row>
    <row r="350" spans="1:6" s="98" customFormat="1" ht="215.25" customHeight="1">
      <c r="A350" s="30" t="s">
        <v>465</v>
      </c>
      <c r="B350" s="45" t="s">
        <v>464</v>
      </c>
      <c r="C350" s="69">
        <v>100</v>
      </c>
      <c r="D350" s="70" t="s">
        <v>6</v>
      </c>
      <c r="E350" s="69">
        <v>13</v>
      </c>
      <c r="F350" s="71">
        <f>ведомств!F523</f>
        <v>108.8</v>
      </c>
    </row>
    <row r="351" spans="1:6" s="98" customFormat="1" ht="78.75">
      <c r="A351" s="30" t="s">
        <v>343</v>
      </c>
      <c r="B351" s="45" t="s">
        <v>479</v>
      </c>
      <c r="C351" s="69">
        <v>100</v>
      </c>
      <c r="D351" s="70" t="s">
        <v>209</v>
      </c>
      <c r="E351" s="69" t="s">
        <v>209</v>
      </c>
      <c r="F351" s="71">
        <f>ведомств!F232</f>
        <v>56</v>
      </c>
    </row>
    <row r="352" spans="1:6" s="98" customFormat="1" ht="57" customHeight="1">
      <c r="A352" s="30" t="s">
        <v>728</v>
      </c>
      <c r="B352" s="45" t="s">
        <v>479</v>
      </c>
      <c r="C352" s="69">
        <v>200</v>
      </c>
      <c r="D352" s="70" t="s">
        <v>209</v>
      </c>
      <c r="E352" s="69" t="s">
        <v>209</v>
      </c>
      <c r="F352" s="71">
        <f>ведомств!F233</f>
        <v>6.6</v>
      </c>
    </row>
    <row r="353" spans="1:6" s="98" customFormat="1" ht="34.5" customHeight="1">
      <c r="A353" s="30" t="s">
        <v>928</v>
      </c>
      <c r="B353" s="45" t="s">
        <v>926</v>
      </c>
      <c r="C353" s="69">
        <v>200</v>
      </c>
      <c r="D353" s="70" t="s">
        <v>6</v>
      </c>
      <c r="E353" s="69">
        <v>13</v>
      </c>
      <c r="F353" s="71">
        <f>ведомств!F796</f>
        <v>0</v>
      </c>
    </row>
    <row r="354" spans="1:6" s="98" customFormat="1" ht="39" customHeight="1">
      <c r="A354" s="30" t="s">
        <v>462</v>
      </c>
      <c r="B354" s="45" t="s">
        <v>665</v>
      </c>
      <c r="C354" s="69">
        <v>200</v>
      </c>
      <c r="D354" s="70" t="s">
        <v>6</v>
      </c>
      <c r="E354" s="69">
        <v>13</v>
      </c>
      <c r="F354" s="71">
        <f>ведомств!F798</f>
        <v>694.132</v>
      </c>
    </row>
    <row r="355" spans="1:6" s="98" customFormat="1" ht="20.25" customHeight="1">
      <c r="A355" s="30" t="s">
        <v>991</v>
      </c>
      <c r="B355" s="125" t="s">
        <v>990</v>
      </c>
      <c r="C355" s="69">
        <v>800</v>
      </c>
      <c r="D355" s="70" t="s">
        <v>208</v>
      </c>
      <c r="E355" s="70" t="s">
        <v>212</v>
      </c>
      <c r="F355" s="71">
        <f>ведомств!F173</f>
        <v>348.6</v>
      </c>
    </row>
    <row r="356" spans="1:6" s="98" customFormat="1" ht="52.5" customHeight="1">
      <c r="A356" s="30" t="s">
        <v>867</v>
      </c>
      <c r="B356" s="45" t="s">
        <v>932</v>
      </c>
      <c r="C356" s="69">
        <v>600</v>
      </c>
      <c r="D356" s="70" t="s">
        <v>15</v>
      </c>
      <c r="E356" s="70" t="s">
        <v>206</v>
      </c>
      <c r="F356" s="71">
        <f>ведомств!F645</f>
        <v>1067.31</v>
      </c>
    </row>
    <row r="357" spans="1:6" s="98" customFormat="1" ht="78.75">
      <c r="A357" s="32" t="s">
        <v>147</v>
      </c>
      <c r="B357" s="44" t="s">
        <v>61</v>
      </c>
      <c r="C357" s="99"/>
      <c r="D357" s="99"/>
      <c r="E357" s="99"/>
      <c r="F357" s="100">
        <f>SUM(F358:F358)</f>
        <v>3.4</v>
      </c>
    </row>
    <row r="358" spans="1:6" s="96" customFormat="1" ht="58.5" customHeight="1">
      <c r="A358" s="30" t="s">
        <v>342</v>
      </c>
      <c r="B358" s="45" t="s">
        <v>315</v>
      </c>
      <c r="C358" s="69">
        <v>200</v>
      </c>
      <c r="D358" s="70" t="s">
        <v>6</v>
      </c>
      <c r="E358" s="70" t="s">
        <v>209</v>
      </c>
      <c r="F358" s="36">
        <f>ведомств!F491</f>
        <v>3.4</v>
      </c>
    </row>
    <row r="359" spans="1:6" s="98" customFormat="1" ht="11.25">
      <c r="A359" s="32" t="s">
        <v>95</v>
      </c>
      <c r="B359" s="3" t="s">
        <v>97</v>
      </c>
      <c r="C359" s="99"/>
      <c r="D359" s="99"/>
      <c r="E359" s="99"/>
      <c r="F359" s="100">
        <f>SUM(F360:F389)</f>
        <v>93891.687</v>
      </c>
    </row>
    <row r="360" spans="1:6" s="96" customFormat="1" ht="22.5">
      <c r="A360" s="30" t="s">
        <v>862</v>
      </c>
      <c r="B360" s="45" t="s">
        <v>633</v>
      </c>
      <c r="C360" s="69">
        <v>800</v>
      </c>
      <c r="D360" s="70" t="s">
        <v>6</v>
      </c>
      <c r="E360" s="70" t="s">
        <v>211</v>
      </c>
      <c r="F360" s="71">
        <f>ведомств!F494</f>
        <v>1806.6</v>
      </c>
    </row>
    <row r="361" spans="1:6" s="97" customFormat="1" ht="22.5">
      <c r="A361" s="30" t="s">
        <v>344</v>
      </c>
      <c r="B361" s="45" t="s">
        <v>108</v>
      </c>
      <c r="C361" s="70" t="s">
        <v>21</v>
      </c>
      <c r="D361" s="70" t="s">
        <v>6</v>
      </c>
      <c r="E361" s="69">
        <v>11</v>
      </c>
      <c r="F361" s="71">
        <f>ведомств!F499</f>
        <v>0</v>
      </c>
    </row>
    <row r="362" spans="1:6" s="96" customFormat="1" ht="33.75">
      <c r="A362" s="30" t="s">
        <v>183</v>
      </c>
      <c r="B362" s="45" t="s">
        <v>109</v>
      </c>
      <c r="C362" s="69">
        <v>200</v>
      </c>
      <c r="D362" s="70" t="s">
        <v>6</v>
      </c>
      <c r="E362" s="69">
        <v>13</v>
      </c>
      <c r="F362" s="36">
        <f>ведомств!F526</f>
        <v>3789.918</v>
      </c>
    </row>
    <row r="363" spans="1:6" s="96" customFormat="1" ht="33.75">
      <c r="A363" s="30" t="s">
        <v>580</v>
      </c>
      <c r="B363" s="45" t="s">
        <v>109</v>
      </c>
      <c r="C363" s="69">
        <v>600</v>
      </c>
      <c r="D363" s="70" t="s">
        <v>6</v>
      </c>
      <c r="E363" s="69">
        <v>13</v>
      </c>
      <c r="F363" s="36">
        <f>ведомств!F527</f>
        <v>6297.014</v>
      </c>
    </row>
    <row r="364" spans="1:6" s="96" customFormat="1" ht="22.5">
      <c r="A364" s="30" t="s">
        <v>601</v>
      </c>
      <c r="B364" s="45" t="s">
        <v>109</v>
      </c>
      <c r="C364" s="69">
        <v>800</v>
      </c>
      <c r="D364" s="70" t="s">
        <v>6</v>
      </c>
      <c r="E364" s="69">
        <v>13</v>
      </c>
      <c r="F364" s="36">
        <f>ведомств!F801+ведомств!F528+ведомств!F576</f>
        <v>1583.451</v>
      </c>
    </row>
    <row r="365" spans="1:6" s="96" customFormat="1" ht="22.5">
      <c r="A365" s="30" t="s">
        <v>601</v>
      </c>
      <c r="B365" s="45" t="s">
        <v>109</v>
      </c>
      <c r="C365" s="69">
        <v>800</v>
      </c>
      <c r="D365" s="70" t="s">
        <v>209</v>
      </c>
      <c r="E365" s="70" t="s">
        <v>209</v>
      </c>
      <c r="F365" s="36">
        <f>ведомств!F236</f>
        <v>1550</v>
      </c>
    </row>
    <row r="366" spans="1:6" s="96" customFormat="1" ht="56.25" customHeight="1">
      <c r="A366" s="30" t="s">
        <v>11</v>
      </c>
      <c r="B366" s="69" t="s">
        <v>60</v>
      </c>
      <c r="C366" s="69">
        <v>100</v>
      </c>
      <c r="D366" s="70" t="s">
        <v>6</v>
      </c>
      <c r="E366" s="70" t="s">
        <v>210</v>
      </c>
      <c r="F366" s="36">
        <f>ведомств!F760</f>
        <v>1160.021</v>
      </c>
    </row>
    <row r="367" spans="1:6" s="96" customFormat="1" ht="56.25">
      <c r="A367" s="30" t="s">
        <v>153</v>
      </c>
      <c r="B367" s="69" t="s">
        <v>107</v>
      </c>
      <c r="C367" s="69">
        <v>100</v>
      </c>
      <c r="D367" s="70" t="s">
        <v>6</v>
      </c>
      <c r="E367" s="70" t="s">
        <v>206</v>
      </c>
      <c r="F367" s="36">
        <f>ведомств!F477</f>
        <v>1489.393</v>
      </c>
    </row>
    <row r="368" spans="1:6" s="96" customFormat="1" ht="60.75" customHeight="1">
      <c r="A368" s="30" t="s">
        <v>7</v>
      </c>
      <c r="B368" s="69" t="s">
        <v>103</v>
      </c>
      <c r="C368" s="69">
        <v>100</v>
      </c>
      <c r="D368" s="70" t="s">
        <v>156</v>
      </c>
      <c r="E368" s="70" t="s">
        <v>207</v>
      </c>
      <c r="F368" s="36">
        <f>ведомств!F771</f>
        <v>1354.049</v>
      </c>
    </row>
    <row r="369" spans="1:6" s="96" customFormat="1" ht="57.75" customHeight="1">
      <c r="A369" s="30" t="s">
        <v>154</v>
      </c>
      <c r="B369" s="45" t="s">
        <v>99</v>
      </c>
      <c r="C369" s="69">
        <v>100</v>
      </c>
      <c r="D369" s="70" t="s">
        <v>6</v>
      </c>
      <c r="E369" s="70" t="s">
        <v>207</v>
      </c>
      <c r="F369" s="36">
        <f>ведомств!F767</f>
        <v>2126.233</v>
      </c>
    </row>
    <row r="370" spans="1:6" s="96" customFormat="1" ht="35.25" customHeight="1">
      <c r="A370" s="30" t="s">
        <v>184</v>
      </c>
      <c r="B370" s="45" t="s">
        <v>99</v>
      </c>
      <c r="C370" s="69">
        <v>200</v>
      </c>
      <c r="D370" s="70" t="s">
        <v>6</v>
      </c>
      <c r="E370" s="70" t="s">
        <v>207</v>
      </c>
      <c r="F370" s="36">
        <f>ведомств!F768</f>
        <v>515.524</v>
      </c>
    </row>
    <row r="371" spans="1:6" s="96" customFormat="1" ht="21.75" customHeight="1">
      <c r="A371" s="30" t="s">
        <v>155</v>
      </c>
      <c r="B371" s="45" t="s">
        <v>99</v>
      </c>
      <c r="C371" s="69">
        <v>800</v>
      </c>
      <c r="D371" s="70" t="s">
        <v>6</v>
      </c>
      <c r="E371" s="70" t="s">
        <v>207</v>
      </c>
      <c r="F371" s="36">
        <f>ведомств!F769</f>
        <v>1.362</v>
      </c>
    </row>
    <row r="372" spans="1:6" s="96" customFormat="1" ht="57" customHeight="1">
      <c r="A372" s="30" t="s">
        <v>154</v>
      </c>
      <c r="B372" s="45" t="s">
        <v>99</v>
      </c>
      <c r="C372" s="69">
        <v>100</v>
      </c>
      <c r="D372" s="70" t="s">
        <v>6</v>
      </c>
      <c r="E372" s="70" t="s">
        <v>208</v>
      </c>
      <c r="F372" s="36">
        <f>ведомств!F483</f>
        <v>26711.471</v>
      </c>
    </row>
    <row r="373" spans="1:6" s="96" customFormat="1" ht="33.75">
      <c r="A373" s="30" t="s">
        <v>185</v>
      </c>
      <c r="B373" s="45" t="s">
        <v>99</v>
      </c>
      <c r="C373" s="69">
        <v>200</v>
      </c>
      <c r="D373" s="70" t="s">
        <v>6</v>
      </c>
      <c r="E373" s="70" t="s">
        <v>208</v>
      </c>
      <c r="F373" s="36">
        <f>ведомств!F484</f>
        <v>4688.048</v>
      </c>
    </row>
    <row r="374" spans="1:6" s="96" customFormat="1" ht="21.75" customHeight="1">
      <c r="A374" s="30" t="s">
        <v>186</v>
      </c>
      <c r="B374" s="45" t="s">
        <v>99</v>
      </c>
      <c r="C374" s="69">
        <v>800</v>
      </c>
      <c r="D374" s="70" t="s">
        <v>6</v>
      </c>
      <c r="E374" s="70" t="s">
        <v>208</v>
      </c>
      <c r="F374" s="36">
        <f>ведомств!F485</f>
        <v>104.259</v>
      </c>
    </row>
    <row r="375" spans="1:6" s="96" customFormat="1" ht="58.5" customHeight="1">
      <c r="A375" s="30" t="s">
        <v>154</v>
      </c>
      <c r="B375" s="45" t="s">
        <v>99</v>
      </c>
      <c r="C375" s="69">
        <v>100</v>
      </c>
      <c r="D375" s="70" t="s">
        <v>6</v>
      </c>
      <c r="E375" s="70" t="s">
        <v>210</v>
      </c>
      <c r="F375" s="36">
        <f>ведомств!F622+ведомств!F567</f>
        <v>12975.060000000001</v>
      </c>
    </row>
    <row r="376" spans="1:6" s="96" customFormat="1" ht="33.75">
      <c r="A376" s="30" t="s">
        <v>185</v>
      </c>
      <c r="B376" s="45" t="s">
        <v>99</v>
      </c>
      <c r="C376" s="69">
        <v>200</v>
      </c>
      <c r="D376" s="70" t="s">
        <v>6</v>
      </c>
      <c r="E376" s="70" t="s">
        <v>210</v>
      </c>
      <c r="F376" s="36">
        <f>ведомств!F623+ведомств!F568</f>
        <v>1561.255</v>
      </c>
    </row>
    <row r="377" spans="1:6" s="96" customFormat="1" ht="22.5">
      <c r="A377" s="30" t="s">
        <v>186</v>
      </c>
      <c r="B377" s="45" t="s">
        <v>99</v>
      </c>
      <c r="C377" s="69">
        <v>800</v>
      </c>
      <c r="D377" s="70" t="s">
        <v>6</v>
      </c>
      <c r="E377" s="70" t="s">
        <v>210</v>
      </c>
      <c r="F377" s="36">
        <f>ведомств!F569</f>
        <v>1.44</v>
      </c>
    </row>
    <row r="378" spans="1:6" s="96" customFormat="1" ht="54.75" customHeight="1">
      <c r="A378" s="30" t="s">
        <v>154</v>
      </c>
      <c r="B378" s="45" t="s">
        <v>99</v>
      </c>
      <c r="C378" s="69">
        <v>100</v>
      </c>
      <c r="D378" s="70" t="s">
        <v>212</v>
      </c>
      <c r="E378" s="70" t="s">
        <v>208</v>
      </c>
      <c r="F378" s="36">
        <f>ведомств!F93</f>
        <v>38.951</v>
      </c>
    </row>
    <row r="379" spans="1:6" s="96" customFormat="1" ht="55.5" customHeight="1">
      <c r="A379" s="30" t="s">
        <v>154</v>
      </c>
      <c r="B379" s="45" t="s">
        <v>99</v>
      </c>
      <c r="C379" s="69">
        <v>100</v>
      </c>
      <c r="D379" s="70" t="s">
        <v>6</v>
      </c>
      <c r="E379" s="70" t="s">
        <v>18</v>
      </c>
      <c r="F379" s="36">
        <f>ведомств!F804</f>
        <v>9601.06</v>
      </c>
    </row>
    <row r="380" spans="1:6" s="96" customFormat="1" ht="33.75">
      <c r="A380" s="30" t="s">
        <v>193</v>
      </c>
      <c r="B380" s="45" t="s">
        <v>99</v>
      </c>
      <c r="C380" s="69">
        <v>200</v>
      </c>
      <c r="D380" s="70" t="s">
        <v>6</v>
      </c>
      <c r="E380" s="70" t="s">
        <v>18</v>
      </c>
      <c r="F380" s="36">
        <f>ведомств!F805</f>
        <v>765.612</v>
      </c>
    </row>
    <row r="381" spans="1:6" s="96" customFormat="1" ht="22.5">
      <c r="A381" s="30" t="s">
        <v>186</v>
      </c>
      <c r="B381" s="45" t="s">
        <v>99</v>
      </c>
      <c r="C381" s="69">
        <v>800</v>
      </c>
      <c r="D381" s="70" t="s">
        <v>6</v>
      </c>
      <c r="E381" s="70" t="s">
        <v>18</v>
      </c>
      <c r="F381" s="36">
        <f>ведомств!F806</f>
        <v>510.669</v>
      </c>
    </row>
    <row r="382" spans="1:6" s="96" customFormat="1" ht="56.25" customHeight="1">
      <c r="A382" s="30" t="s">
        <v>154</v>
      </c>
      <c r="B382" s="45" t="s">
        <v>99</v>
      </c>
      <c r="C382" s="69">
        <v>100</v>
      </c>
      <c r="D382" s="70" t="s">
        <v>209</v>
      </c>
      <c r="E382" s="70" t="s">
        <v>209</v>
      </c>
      <c r="F382" s="36">
        <f>ведомств!F239</f>
        <v>10586.17</v>
      </c>
    </row>
    <row r="383" spans="1:6" s="96" customFormat="1" ht="33.75">
      <c r="A383" s="30" t="s">
        <v>185</v>
      </c>
      <c r="B383" s="45" t="s">
        <v>99</v>
      </c>
      <c r="C383" s="69">
        <v>200</v>
      </c>
      <c r="D383" s="70" t="s">
        <v>209</v>
      </c>
      <c r="E383" s="70" t="s">
        <v>209</v>
      </c>
      <c r="F383" s="36">
        <f>ведомств!F240</f>
        <v>652.051</v>
      </c>
    </row>
    <row r="384" spans="1:6" s="96" customFormat="1" ht="22.5">
      <c r="A384" s="30" t="s">
        <v>186</v>
      </c>
      <c r="B384" s="45" t="s">
        <v>99</v>
      </c>
      <c r="C384" s="69">
        <v>800</v>
      </c>
      <c r="D384" s="70" t="s">
        <v>209</v>
      </c>
      <c r="E384" s="70" t="s">
        <v>209</v>
      </c>
      <c r="F384" s="36">
        <f>ведомств!F241</f>
        <v>6.275</v>
      </c>
    </row>
    <row r="385" spans="1:6" s="96" customFormat="1" ht="57" customHeight="1">
      <c r="A385" s="30" t="s">
        <v>154</v>
      </c>
      <c r="B385" s="45" t="s">
        <v>99</v>
      </c>
      <c r="C385" s="69">
        <v>100</v>
      </c>
      <c r="D385" s="70" t="s">
        <v>211</v>
      </c>
      <c r="E385" s="70" t="s">
        <v>213</v>
      </c>
      <c r="F385" s="36">
        <f>ведомств!F456</f>
        <v>2007.282</v>
      </c>
    </row>
    <row r="386" spans="1:6" s="96" customFormat="1" ht="57" customHeight="1">
      <c r="A386" s="30" t="s">
        <v>154</v>
      </c>
      <c r="B386" s="45" t="s">
        <v>99</v>
      </c>
      <c r="C386" s="69">
        <v>100</v>
      </c>
      <c r="D386" s="70" t="s">
        <v>15</v>
      </c>
      <c r="E386" s="70" t="s">
        <v>210</v>
      </c>
      <c r="F386" s="36">
        <f>ведомств!F750</f>
        <v>988.762</v>
      </c>
    </row>
    <row r="387" spans="1:6" s="96" customFormat="1" ht="57" customHeight="1">
      <c r="A387" s="30" t="s">
        <v>154</v>
      </c>
      <c r="B387" s="45" t="s">
        <v>99</v>
      </c>
      <c r="C387" s="69">
        <v>100</v>
      </c>
      <c r="D387" s="70" t="s">
        <v>16</v>
      </c>
      <c r="E387" s="70" t="s">
        <v>209</v>
      </c>
      <c r="F387" s="36">
        <f>ведомств!F166</f>
        <v>624.45</v>
      </c>
    </row>
    <row r="388" spans="1:6" s="96" customFormat="1" ht="59.25" customHeight="1">
      <c r="A388" s="30" t="s">
        <v>10</v>
      </c>
      <c r="B388" s="45" t="s">
        <v>111</v>
      </c>
      <c r="C388" s="69">
        <v>100</v>
      </c>
      <c r="D388" s="70" t="s">
        <v>6</v>
      </c>
      <c r="E388" s="70" t="s">
        <v>210</v>
      </c>
      <c r="F388" s="36">
        <f>ведомств!F757</f>
        <v>277.879</v>
      </c>
    </row>
    <row r="389" spans="1:6" s="96" customFormat="1" ht="33.75">
      <c r="A389" s="30" t="s">
        <v>345</v>
      </c>
      <c r="B389" s="45" t="s">
        <v>111</v>
      </c>
      <c r="C389" s="69">
        <v>200</v>
      </c>
      <c r="D389" s="70" t="s">
        <v>6</v>
      </c>
      <c r="E389" s="70" t="s">
        <v>210</v>
      </c>
      <c r="F389" s="36">
        <f>ведомств!F758</f>
        <v>117.428</v>
      </c>
    </row>
    <row r="390" spans="1:6" s="98" customFormat="1" ht="22.5">
      <c r="A390" s="32" t="s">
        <v>104</v>
      </c>
      <c r="B390" s="99" t="s">
        <v>105</v>
      </c>
      <c r="C390" s="99"/>
      <c r="D390" s="4"/>
      <c r="E390" s="4"/>
      <c r="F390" s="100">
        <f>SUM(F391:F393)</f>
        <v>3556.878</v>
      </c>
    </row>
    <row r="391" spans="1:6" s="98" customFormat="1" ht="45">
      <c r="A391" s="30" t="s">
        <v>772</v>
      </c>
      <c r="B391" s="69" t="s">
        <v>110</v>
      </c>
      <c r="C391" s="69">
        <v>200</v>
      </c>
      <c r="D391" s="70" t="s">
        <v>15</v>
      </c>
      <c r="E391" s="70" t="s">
        <v>207</v>
      </c>
      <c r="F391" s="71">
        <f>ведомств!F697</f>
        <v>46.935</v>
      </c>
    </row>
    <row r="392" spans="1:6" s="98" customFormat="1" ht="33.75">
      <c r="A392" s="30" t="s">
        <v>81</v>
      </c>
      <c r="B392" s="69" t="s">
        <v>110</v>
      </c>
      <c r="C392" s="69">
        <v>300</v>
      </c>
      <c r="D392" s="70" t="s">
        <v>15</v>
      </c>
      <c r="E392" s="70" t="s">
        <v>207</v>
      </c>
      <c r="F392" s="71">
        <f>ведомств!F698</f>
        <v>3217.936</v>
      </c>
    </row>
    <row r="393" spans="1:6" s="96" customFormat="1" ht="22.5">
      <c r="A393" s="30" t="s">
        <v>82</v>
      </c>
      <c r="B393" s="69" t="s">
        <v>106</v>
      </c>
      <c r="C393" s="69">
        <v>300</v>
      </c>
      <c r="D393" s="70" t="s">
        <v>15</v>
      </c>
      <c r="E393" s="70" t="s">
        <v>207</v>
      </c>
      <c r="F393" s="71">
        <f>ведомств!F776+ведомств!F557</f>
        <v>292.007</v>
      </c>
    </row>
    <row r="394" spans="1:6" s="96" customFormat="1" ht="33.75">
      <c r="A394" s="32" t="s">
        <v>347</v>
      </c>
      <c r="B394" s="99" t="s">
        <v>346</v>
      </c>
      <c r="C394" s="99"/>
      <c r="D394" s="4"/>
      <c r="E394" s="4"/>
      <c r="F394" s="100">
        <f>SUM(F395:F398)</f>
        <v>14109.323999999999</v>
      </c>
    </row>
    <row r="395" spans="1:6" s="96" customFormat="1" ht="45">
      <c r="A395" s="30" t="s">
        <v>923</v>
      </c>
      <c r="B395" s="45" t="s">
        <v>301</v>
      </c>
      <c r="C395" s="69">
        <v>500</v>
      </c>
      <c r="D395" s="70" t="s">
        <v>209</v>
      </c>
      <c r="E395" s="70" t="s">
        <v>207</v>
      </c>
      <c r="F395" s="71">
        <f>ведомств!F591</f>
        <v>925</v>
      </c>
    </row>
    <row r="396" spans="1:6" s="96" customFormat="1" ht="45">
      <c r="A396" s="30" t="s">
        <v>923</v>
      </c>
      <c r="B396" s="45" t="s">
        <v>301</v>
      </c>
      <c r="C396" s="69">
        <v>500</v>
      </c>
      <c r="D396" s="70" t="s">
        <v>209</v>
      </c>
      <c r="E396" s="70" t="s">
        <v>209</v>
      </c>
      <c r="F396" s="71">
        <f>ведомств!F594</f>
        <v>1480.285</v>
      </c>
    </row>
    <row r="397" spans="1:6" s="96" customFormat="1" ht="45">
      <c r="A397" s="30" t="s">
        <v>923</v>
      </c>
      <c r="B397" s="45" t="s">
        <v>301</v>
      </c>
      <c r="C397" s="69">
        <v>500</v>
      </c>
      <c r="D397" s="70" t="s">
        <v>19</v>
      </c>
      <c r="E397" s="70" t="s">
        <v>207</v>
      </c>
      <c r="F397" s="71">
        <f>ведомств!F613</f>
        <v>447.239</v>
      </c>
    </row>
    <row r="398" spans="1:6" s="96" customFormat="1" ht="67.5">
      <c r="A398" s="30" t="s">
        <v>751</v>
      </c>
      <c r="B398" s="45" t="s">
        <v>750</v>
      </c>
      <c r="C398" s="69">
        <v>500</v>
      </c>
      <c r="D398" s="70" t="s">
        <v>19</v>
      </c>
      <c r="E398" s="70" t="s">
        <v>207</v>
      </c>
      <c r="F398" s="71">
        <f>ведомств!F615</f>
        <v>11256.8</v>
      </c>
    </row>
    <row r="399" spans="1:6" s="98" customFormat="1" ht="11.25">
      <c r="A399" s="32" t="s">
        <v>159</v>
      </c>
      <c r="B399" s="110" t="s">
        <v>160</v>
      </c>
      <c r="C399" s="99"/>
      <c r="D399" s="4"/>
      <c r="E399" s="4"/>
      <c r="F399" s="100">
        <f>SUM(F400:F400)</f>
        <v>3237</v>
      </c>
    </row>
    <row r="400" spans="1:6" s="96" customFormat="1" ht="22.5">
      <c r="A400" s="30" t="s">
        <v>89</v>
      </c>
      <c r="B400" s="109" t="s">
        <v>161</v>
      </c>
      <c r="C400" s="69">
        <v>500</v>
      </c>
      <c r="D400" s="70" t="s">
        <v>19</v>
      </c>
      <c r="E400" s="70" t="s">
        <v>6</v>
      </c>
      <c r="F400" s="36">
        <f>ведомств!F609</f>
        <v>3237</v>
      </c>
    </row>
    <row r="401" spans="1:6" s="98" customFormat="1" ht="11.25">
      <c r="A401" s="32" t="s">
        <v>809</v>
      </c>
      <c r="B401" s="110" t="s">
        <v>808</v>
      </c>
      <c r="C401" s="99"/>
      <c r="D401" s="4"/>
      <c r="E401" s="4"/>
      <c r="F401" s="39">
        <f>F402</f>
        <v>1040.449</v>
      </c>
    </row>
    <row r="402" spans="1:6" s="96" customFormat="1" ht="22.5">
      <c r="A402" s="30" t="s">
        <v>807</v>
      </c>
      <c r="B402" s="45" t="s">
        <v>806</v>
      </c>
      <c r="C402" s="69">
        <v>800</v>
      </c>
      <c r="D402" s="70" t="s">
        <v>209</v>
      </c>
      <c r="E402" s="70" t="s">
        <v>209</v>
      </c>
      <c r="F402" s="36">
        <f>ведомств!F243</f>
        <v>1040.449</v>
      </c>
    </row>
    <row r="403" spans="1:6" s="96" customFormat="1" ht="33.75">
      <c r="A403" s="32" t="s">
        <v>787</v>
      </c>
      <c r="B403" s="3" t="s">
        <v>786</v>
      </c>
      <c r="C403" s="99"/>
      <c r="D403" s="4"/>
      <c r="E403" s="4"/>
      <c r="F403" s="39">
        <f>F405+F404+F406</f>
        <v>15813.949</v>
      </c>
    </row>
    <row r="404" spans="1:6" s="96" customFormat="1" ht="56.25">
      <c r="A404" s="30" t="s">
        <v>785</v>
      </c>
      <c r="B404" s="45" t="s">
        <v>784</v>
      </c>
      <c r="C404" s="69">
        <v>800</v>
      </c>
      <c r="D404" s="70" t="s">
        <v>208</v>
      </c>
      <c r="E404" s="70" t="s">
        <v>212</v>
      </c>
      <c r="F404" s="36">
        <f>ведомств!F824</f>
        <v>4918.652</v>
      </c>
    </row>
    <row r="405" spans="1:6" s="96" customFormat="1" ht="56.25">
      <c r="A405" s="30" t="s">
        <v>785</v>
      </c>
      <c r="B405" s="45" t="s">
        <v>784</v>
      </c>
      <c r="C405" s="69">
        <v>800</v>
      </c>
      <c r="D405" s="70" t="s">
        <v>209</v>
      </c>
      <c r="E405" s="70" t="s">
        <v>209</v>
      </c>
      <c r="F405" s="36">
        <f>ведомств!F827</f>
        <v>10868.897</v>
      </c>
    </row>
    <row r="406" spans="1:6" s="96" customFormat="1" ht="78.75">
      <c r="A406" s="30" t="s">
        <v>931</v>
      </c>
      <c r="B406" s="45" t="s">
        <v>930</v>
      </c>
      <c r="C406" s="69">
        <v>800</v>
      </c>
      <c r="D406" s="70" t="s">
        <v>209</v>
      </c>
      <c r="E406" s="70" t="s">
        <v>209</v>
      </c>
      <c r="F406" s="36">
        <f>ведомств!F245</f>
        <v>26.4</v>
      </c>
    </row>
    <row r="407" spans="1:6" s="96" customFormat="1" ht="11.25">
      <c r="A407" s="32" t="s">
        <v>637</v>
      </c>
      <c r="B407" s="142" t="s">
        <v>638</v>
      </c>
      <c r="C407" s="99"/>
      <c r="D407" s="4"/>
      <c r="E407" s="4"/>
      <c r="F407" s="39">
        <f>F408+F409</f>
        <v>200</v>
      </c>
    </row>
    <row r="408" spans="1:6" s="96" customFormat="1" ht="33.75">
      <c r="A408" s="30" t="s">
        <v>639</v>
      </c>
      <c r="B408" s="150" t="s">
        <v>636</v>
      </c>
      <c r="C408" s="151">
        <v>200</v>
      </c>
      <c r="D408" s="152" t="s">
        <v>209</v>
      </c>
      <c r="E408" s="152" t="s">
        <v>207</v>
      </c>
      <c r="F408" s="36">
        <f>ведомств!F208</f>
        <v>0</v>
      </c>
    </row>
    <row r="409" spans="1:6" s="96" customFormat="1" ht="33.75">
      <c r="A409" s="30" t="s">
        <v>903</v>
      </c>
      <c r="B409" s="125" t="s">
        <v>636</v>
      </c>
      <c r="C409" s="69">
        <v>600</v>
      </c>
      <c r="D409" s="70" t="s">
        <v>209</v>
      </c>
      <c r="E409" s="70" t="s">
        <v>207</v>
      </c>
      <c r="F409" s="36">
        <f>ведомств!F209</f>
        <v>200</v>
      </c>
    </row>
    <row r="410" spans="1:6" s="98" customFormat="1" ht="22.5">
      <c r="A410" s="32" t="s">
        <v>221</v>
      </c>
      <c r="B410" s="3" t="s">
        <v>100</v>
      </c>
      <c r="C410" s="99"/>
      <c r="D410" s="4"/>
      <c r="E410" s="4"/>
      <c r="F410" s="39">
        <f>SUM(F411:F412)</f>
        <v>199.55700000000002</v>
      </c>
    </row>
    <row r="411" spans="1:6" s="96" customFormat="1" ht="22.5">
      <c r="A411" s="30" t="s">
        <v>155</v>
      </c>
      <c r="B411" s="45" t="s">
        <v>102</v>
      </c>
      <c r="C411" s="69">
        <v>800</v>
      </c>
      <c r="D411" s="70" t="s">
        <v>6</v>
      </c>
      <c r="E411" s="70" t="s">
        <v>208</v>
      </c>
      <c r="F411" s="36">
        <f>ведомств!F488</f>
        <v>196.829</v>
      </c>
    </row>
    <row r="412" spans="1:6" s="96" customFormat="1" ht="22.5">
      <c r="A412" s="30" t="s">
        <v>155</v>
      </c>
      <c r="B412" s="45" t="s">
        <v>102</v>
      </c>
      <c r="C412" s="69">
        <v>800</v>
      </c>
      <c r="D412" s="70" t="s">
        <v>6</v>
      </c>
      <c r="E412" s="70" t="s">
        <v>18</v>
      </c>
      <c r="F412" s="36">
        <f>ведомств!F809</f>
        <v>2.728</v>
      </c>
    </row>
    <row r="413" spans="1:6" s="98" customFormat="1" ht="11.25" customHeight="1">
      <c r="A413" s="32" t="s">
        <v>75</v>
      </c>
      <c r="B413" s="110" t="s">
        <v>62</v>
      </c>
      <c r="C413" s="99"/>
      <c r="D413" s="4"/>
      <c r="E413" s="4"/>
      <c r="F413" s="100">
        <f>SUM(F414:F426)</f>
        <v>11795.392</v>
      </c>
    </row>
    <row r="414" spans="1:6" s="98" customFormat="1" ht="36.75" customHeight="1">
      <c r="A414" s="30" t="s">
        <v>560</v>
      </c>
      <c r="B414" s="45" t="s">
        <v>559</v>
      </c>
      <c r="C414" s="69">
        <v>600</v>
      </c>
      <c r="D414" s="70" t="s">
        <v>17</v>
      </c>
      <c r="E414" s="70" t="s">
        <v>6</v>
      </c>
      <c r="F414" s="71">
        <f>ведомств!F104</f>
        <v>92.339</v>
      </c>
    </row>
    <row r="415" spans="1:6" s="98" customFormat="1" ht="24" customHeight="1">
      <c r="A415" s="9" t="s">
        <v>853</v>
      </c>
      <c r="B415" s="45" t="s">
        <v>852</v>
      </c>
      <c r="C415" s="69">
        <v>200</v>
      </c>
      <c r="D415" s="70" t="s">
        <v>211</v>
      </c>
      <c r="E415" s="70" t="s">
        <v>6</v>
      </c>
      <c r="F415" s="71">
        <f>ведомств!F314</f>
        <v>0</v>
      </c>
    </row>
    <row r="416" spans="1:6" s="98" customFormat="1" ht="38.25" customHeight="1">
      <c r="A416" s="9" t="s">
        <v>825</v>
      </c>
      <c r="B416" s="45" t="s">
        <v>823</v>
      </c>
      <c r="C416" s="69">
        <v>200</v>
      </c>
      <c r="D416" s="70" t="s">
        <v>211</v>
      </c>
      <c r="E416" s="70" t="s">
        <v>206</v>
      </c>
      <c r="F416" s="71">
        <f>ведомств!F393</f>
        <v>220.637</v>
      </c>
    </row>
    <row r="417" spans="1:6" s="98" customFormat="1" ht="36.75" customHeight="1">
      <c r="A417" s="9" t="s">
        <v>824</v>
      </c>
      <c r="B417" s="45" t="s">
        <v>823</v>
      </c>
      <c r="C417" s="69">
        <v>600</v>
      </c>
      <c r="D417" s="70" t="s">
        <v>211</v>
      </c>
      <c r="E417" s="70" t="s">
        <v>206</v>
      </c>
      <c r="F417" s="71">
        <f>ведомств!F394</f>
        <v>25</v>
      </c>
    </row>
    <row r="418" spans="1:6" s="98" customFormat="1" ht="61.5" customHeight="1">
      <c r="A418" s="30" t="s">
        <v>350</v>
      </c>
      <c r="B418" s="69" t="s">
        <v>63</v>
      </c>
      <c r="C418" s="69">
        <v>200</v>
      </c>
      <c r="D418" s="70" t="s">
        <v>211</v>
      </c>
      <c r="E418" s="70" t="s">
        <v>213</v>
      </c>
      <c r="F418" s="71">
        <f>ведомств!F459</f>
        <v>65.075</v>
      </c>
    </row>
    <row r="419" spans="1:6" s="98" customFormat="1" ht="61.5" customHeight="1">
      <c r="A419" s="30" t="s">
        <v>350</v>
      </c>
      <c r="B419" s="69" t="s">
        <v>63</v>
      </c>
      <c r="C419" s="69">
        <v>200</v>
      </c>
      <c r="D419" s="70" t="s">
        <v>212</v>
      </c>
      <c r="E419" s="70" t="s">
        <v>6</v>
      </c>
      <c r="F419" s="71">
        <f>ведомств!F17</f>
        <v>460</v>
      </c>
    </row>
    <row r="420" spans="1:6" s="98" customFormat="1" ht="48" customHeight="1">
      <c r="A420" s="30" t="s">
        <v>348</v>
      </c>
      <c r="B420" s="69" t="s">
        <v>63</v>
      </c>
      <c r="C420" s="69">
        <v>800</v>
      </c>
      <c r="D420" s="70" t="s">
        <v>212</v>
      </c>
      <c r="E420" s="70" t="s">
        <v>6</v>
      </c>
      <c r="F420" s="71">
        <f>ведомств!F18</f>
        <v>11.252</v>
      </c>
    </row>
    <row r="421" spans="1:6" s="96" customFormat="1" ht="81" customHeight="1">
      <c r="A421" s="30" t="s">
        <v>349</v>
      </c>
      <c r="B421" s="69" t="s">
        <v>63</v>
      </c>
      <c r="C421" s="69">
        <v>100</v>
      </c>
      <c r="D421" s="70" t="s">
        <v>212</v>
      </c>
      <c r="E421" s="70" t="s">
        <v>208</v>
      </c>
      <c r="F421" s="36">
        <f>ведомств!F96</f>
        <v>7965.848</v>
      </c>
    </row>
    <row r="422" spans="1:6" s="96" customFormat="1" ht="60" customHeight="1">
      <c r="A422" s="30" t="s">
        <v>350</v>
      </c>
      <c r="B422" s="69" t="s">
        <v>63</v>
      </c>
      <c r="C422" s="69">
        <v>200</v>
      </c>
      <c r="D422" s="70" t="s">
        <v>212</v>
      </c>
      <c r="E422" s="70" t="s">
        <v>208</v>
      </c>
      <c r="F422" s="36">
        <f>ведомств!F97</f>
        <v>620.155</v>
      </c>
    </row>
    <row r="423" spans="1:6" s="96" customFormat="1" ht="47.25" customHeight="1">
      <c r="A423" s="30" t="s">
        <v>348</v>
      </c>
      <c r="B423" s="69" t="s">
        <v>63</v>
      </c>
      <c r="C423" s="69">
        <v>800</v>
      </c>
      <c r="D423" s="70" t="s">
        <v>212</v>
      </c>
      <c r="E423" s="70" t="s">
        <v>208</v>
      </c>
      <c r="F423" s="36">
        <f>ведомств!F98+ведомств!F22</f>
        <v>80.316</v>
      </c>
    </row>
    <row r="424" spans="1:6" s="96" customFormat="1" ht="78" customHeight="1">
      <c r="A424" s="30" t="s">
        <v>978</v>
      </c>
      <c r="B424" s="45" t="s">
        <v>977</v>
      </c>
      <c r="C424" s="69">
        <v>600</v>
      </c>
      <c r="D424" s="70" t="s">
        <v>15</v>
      </c>
      <c r="E424" s="70" t="s">
        <v>208</v>
      </c>
      <c r="F424" s="36">
        <f>ведомств!F724</f>
        <v>643.84</v>
      </c>
    </row>
    <row r="425" spans="1:6" s="96" customFormat="1" ht="69" customHeight="1">
      <c r="A425" s="30" t="s">
        <v>867</v>
      </c>
      <c r="B425" s="45" t="s">
        <v>866</v>
      </c>
      <c r="C425" s="69">
        <v>600</v>
      </c>
      <c r="D425" s="70" t="s">
        <v>15</v>
      </c>
      <c r="E425" s="70" t="s">
        <v>208</v>
      </c>
      <c r="F425" s="36">
        <f>ведомств!F722</f>
        <v>250.05</v>
      </c>
    </row>
    <row r="426" spans="1:6" s="96" customFormat="1" ht="68.25" customHeight="1">
      <c r="A426" s="30" t="s">
        <v>867</v>
      </c>
      <c r="B426" s="45" t="s">
        <v>866</v>
      </c>
      <c r="C426" s="69">
        <v>600</v>
      </c>
      <c r="D426" s="70" t="s">
        <v>15</v>
      </c>
      <c r="E426" s="70" t="s">
        <v>206</v>
      </c>
      <c r="F426" s="36">
        <f>ведомств!F643</f>
        <v>1360.88</v>
      </c>
    </row>
  </sheetData>
  <sheetProtection/>
  <mergeCells count="1">
    <mergeCell ref="A6:F10"/>
  </mergeCells>
  <printOptions/>
  <pageMargins left="0.7874015748031497" right="0.1968503937007874" top="0.35433070866141736" bottom="0.2755905511811024" header="0.31496062992125984" footer="0.2362204724409449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F861"/>
  <sheetViews>
    <sheetView view="pageBreakPreview" zoomScale="80" zoomScaleNormal="90" zoomScaleSheetLayoutView="80" workbookViewId="0" topLeftCell="A839">
      <selection activeCell="C743" sqref="C743"/>
    </sheetView>
  </sheetViews>
  <sheetFormatPr defaultColWidth="9.140625" defaultRowHeight="21.75" customHeight="1"/>
  <cols>
    <col min="1" max="1" width="47.7109375" style="18" customWidth="1"/>
    <col min="2" max="2" width="7.421875" style="79" customWidth="1"/>
    <col min="3" max="3" width="9.140625" style="79" customWidth="1"/>
    <col min="4" max="4" width="14.140625" style="79" customWidth="1"/>
    <col min="5" max="5" width="4.421875" style="79" customWidth="1"/>
    <col min="6" max="6" width="16.28125" style="0" customWidth="1"/>
  </cols>
  <sheetData>
    <row r="1" ht="15.75" customHeight="1">
      <c r="F1" s="37" t="s">
        <v>850</v>
      </c>
    </row>
    <row r="2" ht="15.75" customHeight="1">
      <c r="F2" s="124" t="s">
        <v>1001</v>
      </c>
    </row>
    <row r="3" ht="15.75" customHeight="1">
      <c r="F3" s="124" t="s">
        <v>1002</v>
      </c>
    </row>
    <row r="4" ht="15.75" customHeight="1">
      <c r="F4" s="160" t="s">
        <v>1003</v>
      </c>
    </row>
    <row r="5" ht="15.75">
      <c r="F5" s="124" t="s">
        <v>1004</v>
      </c>
    </row>
    <row r="6" ht="15.75">
      <c r="F6" s="124"/>
    </row>
    <row r="7" spans="1:6" ht="12.75" customHeight="1">
      <c r="A7" s="164" t="s">
        <v>1005</v>
      </c>
      <c r="B7" s="164"/>
      <c r="C7" s="164"/>
      <c r="D7" s="164"/>
      <c r="E7" s="164"/>
      <c r="F7" s="164"/>
    </row>
    <row r="8" spans="1:5" ht="12.75">
      <c r="A8" s="16"/>
      <c r="B8" s="89"/>
      <c r="C8" s="89"/>
      <c r="D8" s="89"/>
      <c r="E8" s="89"/>
    </row>
    <row r="9" spans="1:6" ht="13.5" customHeight="1">
      <c r="A9" s="2"/>
      <c r="B9" s="90"/>
      <c r="F9" s="1" t="s">
        <v>55</v>
      </c>
    </row>
    <row r="10" spans="1:6" ht="21.75" customHeight="1">
      <c r="A10" s="165" t="s">
        <v>236</v>
      </c>
      <c r="B10" s="166" t="s">
        <v>237</v>
      </c>
      <c r="C10" s="167"/>
      <c r="D10" s="167"/>
      <c r="E10" s="168"/>
      <c r="F10" s="162" t="s">
        <v>663</v>
      </c>
    </row>
    <row r="11" spans="1:6" ht="47.25" customHeight="1">
      <c r="A11" s="165"/>
      <c r="B11" s="3" t="s">
        <v>241</v>
      </c>
      <c r="C11" s="3" t="s">
        <v>238</v>
      </c>
      <c r="D11" s="3" t="s">
        <v>239</v>
      </c>
      <c r="E11" s="3" t="s">
        <v>240</v>
      </c>
      <c r="F11" s="163"/>
    </row>
    <row r="12" spans="1:6" ht="21.75" customHeight="1">
      <c r="A12" s="4" t="s">
        <v>242</v>
      </c>
      <c r="B12" s="4" t="s">
        <v>243</v>
      </c>
      <c r="C12" s="4" t="s">
        <v>244</v>
      </c>
      <c r="D12" s="4" t="s">
        <v>245</v>
      </c>
      <c r="E12" s="4" t="s">
        <v>246</v>
      </c>
      <c r="F12" s="4" t="s">
        <v>170</v>
      </c>
    </row>
    <row r="13" spans="1:6" ht="51" customHeight="1">
      <c r="A13" s="5" t="s">
        <v>891</v>
      </c>
      <c r="B13" s="86" t="s">
        <v>890</v>
      </c>
      <c r="C13" s="86" t="s">
        <v>247</v>
      </c>
      <c r="D13" s="86"/>
      <c r="E13" s="86" t="s">
        <v>247</v>
      </c>
      <c r="F13" s="76">
        <f>F14+F19</f>
        <v>511.601</v>
      </c>
    </row>
    <row r="14" spans="1:6" ht="14.25" customHeight="1">
      <c r="A14" s="6" t="s">
        <v>366</v>
      </c>
      <c r="B14" s="83" t="s">
        <v>890</v>
      </c>
      <c r="C14" s="44" t="s">
        <v>77</v>
      </c>
      <c r="D14" s="44"/>
      <c r="E14" s="4"/>
      <c r="F14" s="123">
        <f>F15</f>
        <v>471.252</v>
      </c>
    </row>
    <row r="15" spans="1:6" ht="15.75" customHeight="1">
      <c r="A15" s="10" t="s">
        <v>149</v>
      </c>
      <c r="B15" s="84" t="s">
        <v>890</v>
      </c>
      <c r="C15" s="46" t="s">
        <v>77</v>
      </c>
      <c r="D15" s="46" t="s">
        <v>96</v>
      </c>
      <c r="E15" s="46" t="s">
        <v>285</v>
      </c>
      <c r="F15" s="94">
        <f>F16</f>
        <v>471.252</v>
      </c>
    </row>
    <row r="16" spans="1:6" ht="47.25" customHeight="1">
      <c r="A16" s="8" t="s">
        <v>309</v>
      </c>
      <c r="B16" s="84" t="s">
        <v>890</v>
      </c>
      <c r="C16" s="46" t="s">
        <v>77</v>
      </c>
      <c r="D16" s="47" t="s">
        <v>63</v>
      </c>
      <c r="E16" s="46" t="s">
        <v>285</v>
      </c>
      <c r="F16" s="94">
        <f>F17+F18</f>
        <v>471.252</v>
      </c>
    </row>
    <row r="17" spans="1:6" ht="24.75" customHeight="1">
      <c r="A17" s="11" t="s">
        <v>27</v>
      </c>
      <c r="B17" s="45" t="s">
        <v>890</v>
      </c>
      <c r="C17" s="45" t="s">
        <v>77</v>
      </c>
      <c r="D17" s="48" t="s">
        <v>63</v>
      </c>
      <c r="E17" s="45" t="s">
        <v>30</v>
      </c>
      <c r="F17" s="80">
        <v>460</v>
      </c>
    </row>
    <row r="18" spans="1:6" ht="12.75" customHeight="1">
      <c r="A18" s="11" t="s">
        <v>22</v>
      </c>
      <c r="B18" s="45" t="s">
        <v>890</v>
      </c>
      <c r="C18" s="45" t="s">
        <v>77</v>
      </c>
      <c r="D18" s="48" t="s">
        <v>63</v>
      </c>
      <c r="E18" s="45" t="s">
        <v>21</v>
      </c>
      <c r="F18" s="80">
        <v>11.252</v>
      </c>
    </row>
    <row r="19" spans="1:6" ht="24" customHeight="1">
      <c r="A19" s="12" t="s">
        <v>535</v>
      </c>
      <c r="B19" s="44" t="s">
        <v>527</v>
      </c>
      <c r="C19" s="44" t="s">
        <v>198</v>
      </c>
      <c r="D19" s="48"/>
      <c r="E19" s="45"/>
      <c r="F19" s="123">
        <f>F20</f>
        <v>40.349</v>
      </c>
    </row>
    <row r="20" spans="1:6" ht="13.5" customHeight="1">
      <c r="A20" s="10" t="s">
        <v>149</v>
      </c>
      <c r="B20" s="84" t="s">
        <v>890</v>
      </c>
      <c r="C20" s="46" t="s">
        <v>198</v>
      </c>
      <c r="D20" s="46" t="s">
        <v>96</v>
      </c>
      <c r="E20" s="46" t="s">
        <v>285</v>
      </c>
      <c r="F20" s="94">
        <f>F21</f>
        <v>40.349</v>
      </c>
    </row>
    <row r="21" spans="1:6" ht="46.5" customHeight="1">
      <c r="A21" s="8" t="s">
        <v>309</v>
      </c>
      <c r="B21" s="84" t="s">
        <v>890</v>
      </c>
      <c r="C21" s="46" t="s">
        <v>198</v>
      </c>
      <c r="D21" s="47" t="s">
        <v>63</v>
      </c>
      <c r="E21" s="46" t="s">
        <v>285</v>
      </c>
      <c r="F21" s="94">
        <f>F22</f>
        <v>40.349</v>
      </c>
    </row>
    <row r="22" spans="1:6" ht="12.75" customHeight="1">
      <c r="A22" s="11" t="s">
        <v>22</v>
      </c>
      <c r="B22" s="45" t="s">
        <v>890</v>
      </c>
      <c r="C22" s="45" t="s">
        <v>198</v>
      </c>
      <c r="D22" s="48" t="s">
        <v>63</v>
      </c>
      <c r="E22" s="45" t="s">
        <v>21</v>
      </c>
      <c r="F22" s="80">
        <v>40.349</v>
      </c>
    </row>
    <row r="23" spans="1:6" s="19" customFormat="1" ht="51">
      <c r="A23" s="5" t="s">
        <v>528</v>
      </c>
      <c r="B23" s="86" t="s">
        <v>527</v>
      </c>
      <c r="C23" s="86" t="s">
        <v>247</v>
      </c>
      <c r="D23" s="86"/>
      <c r="E23" s="86" t="s">
        <v>247</v>
      </c>
      <c r="F23" s="76">
        <f>F24+F34+F44+F81+F99</f>
        <v>92336.334</v>
      </c>
    </row>
    <row r="24" spans="1:6" s="19" customFormat="1" ht="12.75">
      <c r="A24" s="6" t="s">
        <v>295</v>
      </c>
      <c r="B24" s="44" t="s">
        <v>527</v>
      </c>
      <c r="C24" s="44" t="s">
        <v>294</v>
      </c>
      <c r="D24" s="44"/>
      <c r="E24" s="45"/>
      <c r="F24" s="73">
        <f>F27+F25</f>
        <v>11646.996999999998</v>
      </c>
    </row>
    <row r="25" spans="1:6" s="19" customFormat="1" ht="33.75">
      <c r="A25" s="8" t="s">
        <v>226</v>
      </c>
      <c r="B25" s="46" t="s">
        <v>527</v>
      </c>
      <c r="C25" s="46" t="s">
        <v>294</v>
      </c>
      <c r="D25" s="46" t="s">
        <v>504</v>
      </c>
      <c r="E25" s="46" t="s">
        <v>285</v>
      </c>
      <c r="F25" s="74">
        <f>F26</f>
        <v>597.392</v>
      </c>
    </row>
    <row r="26" spans="1:6" s="19" customFormat="1" ht="45">
      <c r="A26" s="9" t="s">
        <v>28</v>
      </c>
      <c r="B26" s="45" t="s">
        <v>527</v>
      </c>
      <c r="C26" s="45" t="s">
        <v>294</v>
      </c>
      <c r="D26" s="45" t="s">
        <v>504</v>
      </c>
      <c r="E26" s="45" t="s">
        <v>26</v>
      </c>
      <c r="F26" s="68">
        <v>597.392</v>
      </c>
    </row>
    <row r="27" spans="1:6" s="19" customFormat="1" ht="22.5">
      <c r="A27" s="8" t="s">
        <v>308</v>
      </c>
      <c r="B27" s="46" t="s">
        <v>527</v>
      </c>
      <c r="C27" s="46" t="s">
        <v>294</v>
      </c>
      <c r="D27" s="46" t="s">
        <v>281</v>
      </c>
      <c r="E27" s="46" t="s">
        <v>285</v>
      </c>
      <c r="F27" s="74">
        <f>F28+F32</f>
        <v>11049.604999999998</v>
      </c>
    </row>
    <row r="28" spans="1:6" s="19" customFormat="1" ht="22.5">
      <c r="A28" s="8" t="s">
        <v>392</v>
      </c>
      <c r="B28" s="46" t="s">
        <v>527</v>
      </c>
      <c r="C28" s="46" t="s">
        <v>294</v>
      </c>
      <c r="D28" s="46" t="s">
        <v>391</v>
      </c>
      <c r="E28" s="46" t="s">
        <v>285</v>
      </c>
      <c r="F28" s="74">
        <f>F29+F30+F31</f>
        <v>11003.804999999998</v>
      </c>
    </row>
    <row r="29" spans="1:6" s="19" customFormat="1" ht="45">
      <c r="A29" s="9" t="s">
        <v>28</v>
      </c>
      <c r="B29" s="45" t="s">
        <v>527</v>
      </c>
      <c r="C29" s="45" t="s">
        <v>294</v>
      </c>
      <c r="D29" s="45" t="s">
        <v>391</v>
      </c>
      <c r="E29" s="45" t="s">
        <v>26</v>
      </c>
      <c r="F29" s="68">
        <v>9751.113</v>
      </c>
    </row>
    <row r="30" spans="1:6" s="19" customFormat="1" ht="24.75" customHeight="1">
      <c r="A30" s="9" t="s">
        <v>27</v>
      </c>
      <c r="B30" s="45" t="s">
        <v>527</v>
      </c>
      <c r="C30" s="45" t="s">
        <v>294</v>
      </c>
      <c r="D30" s="45" t="s">
        <v>391</v>
      </c>
      <c r="E30" s="45" t="s">
        <v>30</v>
      </c>
      <c r="F30" s="68">
        <v>1243.756</v>
      </c>
    </row>
    <row r="31" spans="1:6" s="19" customFormat="1" ht="12.75">
      <c r="A31" s="9" t="s">
        <v>22</v>
      </c>
      <c r="B31" s="45" t="s">
        <v>527</v>
      </c>
      <c r="C31" s="45" t="s">
        <v>294</v>
      </c>
      <c r="D31" s="45" t="s">
        <v>391</v>
      </c>
      <c r="E31" s="45" t="s">
        <v>21</v>
      </c>
      <c r="F31" s="68">
        <v>8.936</v>
      </c>
    </row>
    <row r="32" spans="1:6" s="19" customFormat="1" ht="45">
      <c r="A32" s="8" t="s">
        <v>531</v>
      </c>
      <c r="B32" s="46" t="s">
        <v>527</v>
      </c>
      <c r="C32" s="46" t="s">
        <v>294</v>
      </c>
      <c r="D32" s="46" t="s">
        <v>402</v>
      </c>
      <c r="E32" s="46" t="s">
        <v>285</v>
      </c>
      <c r="F32" s="74">
        <f>F33</f>
        <v>45.8</v>
      </c>
    </row>
    <row r="33" spans="1:6" s="19" customFormat="1" ht="21.75" customHeight="1">
      <c r="A33" s="9" t="s">
        <v>27</v>
      </c>
      <c r="B33" s="45" t="s">
        <v>527</v>
      </c>
      <c r="C33" s="45" t="s">
        <v>294</v>
      </c>
      <c r="D33" s="45" t="s">
        <v>402</v>
      </c>
      <c r="E33" s="45" t="s">
        <v>30</v>
      </c>
      <c r="F33" s="68">
        <v>45.8</v>
      </c>
    </row>
    <row r="34" spans="1:6" s="119" customFormat="1" ht="12.75">
      <c r="A34" s="127" t="s">
        <v>59</v>
      </c>
      <c r="B34" s="3" t="s">
        <v>527</v>
      </c>
      <c r="C34" s="3" t="s">
        <v>130</v>
      </c>
      <c r="D34" s="3"/>
      <c r="E34" s="3"/>
      <c r="F34" s="75">
        <f>F35+F39</f>
        <v>324.9</v>
      </c>
    </row>
    <row r="35" spans="1:6" s="21" customFormat="1" ht="38.25" customHeight="1">
      <c r="A35" s="34" t="s">
        <v>326</v>
      </c>
      <c r="B35" s="46" t="s">
        <v>527</v>
      </c>
      <c r="C35" s="46" t="s">
        <v>130</v>
      </c>
      <c r="D35" s="46" t="s">
        <v>327</v>
      </c>
      <c r="E35" s="46" t="s">
        <v>285</v>
      </c>
      <c r="F35" s="74">
        <f>F36</f>
        <v>274.9</v>
      </c>
    </row>
    <row r="36" spans="1:6" s="19" customFormat="1" ht="14.25" customHeight="1">
      <c r="A36" s="8" t="s">
        <v>533</v>
      </c>
      <c r="B36" s="46" t="s">
        <v>527</v>
      </c>
      <c r="C36" s="46" t="s">
        <v>130</v>
      </c>
      <c r="D36" s="46" t="s">
        <v>693</v>
      </c>
      <c r="E36" s="46" t="s">
        <v>285</v>
      </c>
      <c r="F36" s="74">
        <f>F37+F38</f>
        <v>274.9</v>
      </c>
    </row>
    <row r="37" spans="1:6" s="19" customFormat="1" ht="24.75" customHeight="1">
      <c r="A37" s="9" t="s">
        <v>27</v>
      </c>
      <c r="B37" s="45" t="s">
        <v>527</v>
      </c>
      <c r="C37" s="45" t="s">
        <v>130</v>
      </c>
      <c r="D37" s="45" t="s">
        <v>693</v>
      </c>
      <c r="E37" s="45" t="s">
        <v>30</v>
      </c>
      <c r="F37" s="68">
        <v>244.9</v>
      </c>
    </row>
    <row r="38" spans="1:6" s="19" customFormat="1" ht="12" customHeight="1">
      <c r="A38" s="9" t="s">
        <v>24</v>
      </c>
      <c r="B38" s="45" t="s">
        <v>527</v>
      </c>
      <c r="C38" s="45" t="s">
        <v>130</v>
      </c>
      <c r="D38" s="45" t="s">
        <v>693</v>
      </c>
      <c r="E38" s="45" t="s">
        <v>23</v>
      </c>
      <c r="F38" s="68">
        <v>30</v>
      </c>
    </row>
    <row r="39" spans="1:6" s="21" customFormat="1" ht="30" customHeight="1">
      <c r="A39" s="8" t="s">
        <v>642</v>
      </c>
      <c r="B39" s="46" t="s">
        <v>527</v>
      </c>
      <c r="C39" s="46" t="s">
        <v>130</v>
      </c>
      <c r="D39" s="46" t="s">
        <v>280</v>
      </c>
      <c r="E39" s="46" t="s">
        <v>285</v>
      </c>
      <c r="F39" s="74">
        <f>F40+F42</f>
        <v>50</v>
      </c>
    </row>
    <row r="40" spans="1:6" s="21" customFormat="1" ht="30" customHeight="1">
      <c r="A40" s="8" t="s">
        <v>545</v>
      </c>
      <c r="B40" s="46" t="s">
        <v>527</v>
      </c>
      <c r="C40" s="46" t="s">
        <v>130</v>
      </c>
      <c r="D40" s="157" t="s">
        <v>542</v>
      </c>
      <c r="E40" s="46" t="s">
        <v>285</v>
      </c>
      <c r="F40" s="74">
        <f>F41</f>
        <v>16.762</v>
      </c>
    </row>
    <row r="41" spans="1:6" s="19" customFormat="1" ht="24" customHeight="1">
      <c r="A41" s="9" t="s">
        <v>27</v>
      </c>
      <c r="B41" s="45" t="s">
        <v>527</v>
      </c>
      <c r="C41" s="45" t="s">
        <v>130</v>
      </c>
      <c r="D41" s="158" t="s">
        <v>542</v>
      </c>
      <c r="E41" s="45" t="s">
        <v>30</v>
      </c>
      <c r="F41" s="68">
        <v>16.762</v>
      </c>
    </row>
    <row r="42" spans="1:6" s="21" customFormat="1" ht="24" customHeight="1">
      <c r="A42" s="8" t="s">
        <v>544</v>
      </c>
      <c r="B42" s="46" t="s">
        <v>527</v>
      </c>
      <c r="C42" s="46" t="s">
        <v>130</v>
      </c>
      <c r="D42" s="157" t="s">
        <v>543</v>
      </c>
      <c r="E42" s="46" t="s">
        <v>285</v>
      </c>
      <c r="F42" s="74">
        <f>F43</f>
        <v>33.238</v>
      </c>
    </row>
    <row r="43" spans="1:6" s="19" customFormat="1" ht="24" customHeight="1">
      <c r="A43" s="9" t="s">
        <v>27</v>
      </c>
      <c r="B43" s="45" t="s">
        <v>527</v>
      </c>
      <c r="C43" s="45" t="s">
        <v>130</v>
      </c>
      <c r="D43" s="158" t="s">
        <v>543</v>
      </c>
      <c r="E43" s="45" t="s">
        <v>30</v>
      </c>
      <c r="F43" s="68">
        <v>33.238</v>
      </c>
    </row>
    <row r="44" spans="1:6" s="119" customFormat="1" ht="12.75">
      <c r="A44" s="6" t="s">
        <v>76</v>
      </c>
      <c r="B44" s="3" t="s">
        <v>527</v>
      </c>
      <c r="C44" s="3" t="s">
        <v>77</v>
      </c>
      <c r="D44" s="3"/>
      <c r="E44" s="3"/>
      <c r="F44" s="75">
        <f>F47+F62+F45+F59</f>
        <v>71542.327</v>
      </c>
    </row>
    <row r="45" spans="1:6" s="119" customFormat="1" ht="33.75">
      <c r="A45" s="8" t="s">
        <v>226</v>
      </c>
      <c r="B45" s="46" t="s">
        <v>527</v>
      </c>
      <c r="C45" s="46" t="s">
        <v>77</v>
      </c>
      <c r="D45" s="46" t="s">
        <v>504</v>
      </c>
      <c r="E45" s="46" t="s">
        <v>285</v>
      </c>
      <c r="F45" s="74">
        <f>F46</f>
        <v>1965.702</v>
      </c>
    </row>
    <row r="46" spans="1:6" s="119" customFormat="1" ht="45">
      <c r="A46" s="9" t="s">
        <v>28</v>
      </c>
      <c r="B46" s="45" t="s">
        <v>527</v>
      </c>
      <c r="C46" s="45" t="s">
        <v>77</v>
      </c>
      <c r="D46" s="45" t="s">
        <v>504</v>
      </c>
      <c r="E46" s="45" t="s">
        <v>26</v>
      </c>
      <c r="F46" s="68">
        <v>1965.702</v>
      </c>
    </row>
    <row r="47" spans="1:6" s="21" customFormat="1" ht="24.75" customHeight="1">
      <c r="A47" s="34" t="s">
        <v>646</v>
      </c>
      <c r="B47" s="46" t="s">
        <v>527</v>
      </c>
      <c r="C47" s="46" t="s">
        <v>77</v>
      </c>
      <c r="D47" s="46" t="s">
        <v>335</v>
      </c>
      <c r="E47" s="46" t="s">
        <v>285</v>
      </c>
      <c r="F47" s="74">
        <f>F48+F55+F50+F52+F57</f>
        <v>8739.05</v>
      </c>
    </row>
    <row r="48" spans="1:6" s="21" customFormat="1" ht="25.5" customHeight="1">
      <c r="A48" s="8" t="s">
        <v>530</v>
      </c>
      <c r="B48" s="46" t="s">
        <v>527</v>
      </c>
      <c r="C48" s="46" t="s">
        <v>77</v>
      </c>
      <c r="D48" s="46" t="s">
        <v>484</v>
      </c>
      <c r="E48" s="46" t="s">
        <v>285</v>
      </c>
      <c r="F48" s="74">
        <f>F49</f>
        <v>0</v>
      </c>
    </row>
    <row r="49" spans="1:6" s="19" customFormat="1" ht="24.75" customHeight="1">
      <c r="A49" s="9" t="s">
        <v>27</v>
      </c>
      <c r="B49" s="45" t="s">
        <v>527</v>
      </c>
      <c r="C49" s="45" t="s">
        <v>77</v>
      </c>
      <c r="D49" s="45" t="s">
        <v>484</v>
      </c>
      <c r="E49" s="45" t="s">
        <v>30</v>
      </c>
      <c r="F49" s="68">
        <v>0</v>
      </c>
    </row>
    <row r="50" spans="1:6" s="21" customFormat="1" ht="24.75" customHeight="1">
      <c r="A50" s="8" t="s">
        <v>841</v>
      </c>
      <c r="B50" s="46" t="s">
        <v>527</v>
      </c>
      <c r="C50" s="46" t="s">
        <v>77</v>
      </c>
      <c r="D50" s="46" t="s">
        <v>839</v>
      </c>
      <c r="E50" s="46" t="s">
        <v>285</v>
      </c>
      <c r="F50" s="74">
        <f>F51</f>
        <v>143.46</v>
      </c>
    </row>
    <row r="51" spans="1:6" s="19" customFormat="1" ht="24.75" customHeight="1">
      <c r="A51" s="9" t="s">
        <v>27</v>
      </c>
      <c r="B51" s="45" t="s">
        <v>527</v>
      </c>
      <c r="C51" s="45" t="s">
        <v>77</v>
      </c>
      <c r="D51" s="45" t="s">
        <v>839</v>
      </c>
      <c r="E51" s="45" t="s">
        <v>30</v>
      </c>
      <c r="F51" s="68">
        <v>143.46</v>
      </c>
    </row>
    <row r="52" spans="1:6" s="19" customFormat="1" ht="24.75" customHeight="1">
      <c r="A52" s="8" t="s">
        <v>840</v>
      </c>
      <c r="B52" s="46" t="s">
        <v>527</v>
      </c>
      <c r="C52" s="46" t="s">
        <v>77</v>
      </c>
      <c r="D52" s="46" t="s">
        <v>842</v>
      </c>
      <c r="E52" s="46" t="s">
        <v>285</v>
      </c>
      <c r="F52" s="74">
        <f>F53+F54</f>
        <v>78</v>
      </c>
    </row>
    <row r="53" spans="1:6" s="19" customFormat="1" ht="24.75" customHeight="1">
      <c r="A53" s="9" t="s">
        <v>27</v>
      </c>
      <c r="B53" s="45" t="s">
        <v>527</v>
      </c>
      <c r="C53" s="45" t="s">
        <v>77</v>
      </c>
      <c r="D53" s="45" t="s">
        <v>842</v>
      </c>
      <c r="E53" s="45" t="s">
        <v>30</v>
      </c>
      <c r="F53" s="68">
        <v>0</v>
      </c>
    </row>
    <row r="54" spans="1:6" s="19" customFormat="1" ht="12" customHeight="1">
      <c r="A54" s="9" t="s">
        <v>24</v>
      </c>
      <c r="B54" s="45" t="s">
        <v>527</v>
      </c>
      <c r="C54" s="45" t="s">
        <v>77</v>
      </c>
      <c r="D54" s="45" t="s">
        <v>842</v>
      </c>
      <c r="E54" s="45" t="s">
        <v>23</v>
      </c>
      <c r="F54" s="68">
        <v>78</v>
      </c>
    </row>
    <row r="55" spans="1:6" s="19" customFormat="1" ht="59.25" customHeight="1">
      <c r="A55" s="8" t="s">
        <v>982</v>
      </c>
      <c r="B55" s="46" t="s">
        <v>527</v>
      </c>
      <c r="C55" s="46" t="s">
        <v>77</v>
      </c>
      <c r="D55" s="46" t="s">
        <v>696</v>
      </c>
      <c r="E55" s="46" t="s">
        <v>285</v>
      </c>
      <c r="F55" s="74">
        <f>F56</f>
        <v>7201.67</v>
      </c>
    </row>
    <row r="56" spans="1:6" s="19" customFormat="1" ht="24.75" customHeight="1">
      <c r="A56" s="9" t="s">
        <v>27</v>
      </c>
      <c r="B56" s="45" t="s">
        <v>527</v>
      </c>
      <c r="C56" s="45" t="s">
        <v>77</v>
      </c>
      <c r="D56" s="45" t="s">
        <v>696</v>
      </c>
      <c r="E56" s="45" t="s">
        <v>30</v>
      </c>
      <c r="F56" s="68">
        <v>7201.67</v>
      </c>
    </row>
    <row r="57" spans="1:6" s="21" customFormat="1" ht="59.25" customHeight="1">
      <c r="A57" s="8" t="s">
        <v>967</v>
      </c>
      <c r="B57" s="46" t="s">
        <v>527</v>
      </c>
      <c r="C57" s="46" t="s">
        <v>77</v>
      </c>
      <c r="D57" s="46" t="s">
        <v>968</v>
      </c>
      <c r="E57" s="46" t="s">
        <v>285</v>
      </c>
      <c r="F57" s="74">
        <f>F58</f>
        <v>1315.92</v>
      </c>
    </row>
    <row r="58" spans="1:6" s="19" customFormat="1" ht="24.75" customHeight="1">
      <c r="A58" s="9" t="s">
        <v>27</v>
      </c>
      <c r="B58" s="45" t="s">
        <v>527</v>
      </c>
      <c r="C58" s="45" t="s">
        <v>77</v>
      </c>
      <c r="D58" s="45" t="s">
        <v>968</v>
      </c>
      <c r="E58" s="45" t="s">
        <v>30</v>
      </c>
      <c r="F58" s="68">
        <v>1315.92</v>
      </c>
    </row>
    <row r="59" spans="1:6" s="19" customFormat="1" ht="24.75" customHeight="1">
      <c r="A59" s="8" t="s">
        <v>609</v>
      </c>
      <c r="B59" s="46" t="s">
        <v>527</v>
      </c>
      <c r="C59" s="46" t="s">
        <v>77</v>
      </c>
      <c r="D59" s="46" t="s">
        <v>311</v>
      </c>
      <c r="E59" s="46" t="s">
        <v>285</v>
      </c>
      <c r="F59" s="74">
        <f>F60</f>
        <v>42.774</v>
      </c>
    </row>
    <row r="60" spans="1:6" s="19" customFormat="1" ht="34.5" customHeight="1">
      <c r="A60" s="8" t="s">
        <v>810</v>
      </c>
      <c r="B60" s="46" t="s">
        <v>527</v>
      </c>
      <c r="C60" s="46" t="s">
        <v>77</v>
      </c>
      <c r="D60" s="46" t="s">
        <v>803</v>
      </c>
      <c r="E60" s="46" t="s">
        <v>285</v>
      </c>
      <c r="F60" s="74">
        <f>F61</f>
        <v>42.774</v>
      </c>
    </row>
    <row r="61" spans="1:6" s="19" customFormat="1" ht="24.75" customHeight="1">
      <c r="A61" s="9" t="s">
        <v>27</v>
      </c>
      <c r="B61" s="45" t="s">
        <v>527</v>
      </c>
      <c r="C61" s="45" t="s">
        <v>77</v>
      </c>
      <c r="D61" s="45" t="s">
        <v>803</v>
      </c>
      <c r="E61" s="45" t="s">
        <v>30</v>
      </c>
      <c r="F61" s="68">
        <v>42.774</v>
      </c>
    </row>
    <row r="62" spans="1:6" s="21" customFormat="1" ht="27.75" customHeight="1">
      <c r="A62" s="8" t="s">
        <v>308</v>
      </c>
      <c r="B62" s="46" t="s">
        <v>527</v>
      </c>
      <c r="C62" s="46" t="s">
        <v>77</v>
      </c>
      <c r="D62" s="46" t="s">
        <v>281</v>
      </c>
      <c r="E62" s="46" t="s">
        <v>285</v>
      </c>
      <c r="F62" s="74">
        <f>F63+F70+F78+F67+F76</f>
        <v>60794.80099999999</v>
      </c>
    </row>
    <row r="63" spans="1:6" s="21" customFormat="1" ht="36" customHeight="1">
      <c r="A63" s="8" t="s">
        <v>396</v>
      </c>
      <c r="B63" s="46" t="s">
        <v>527</v>
      </c>
      <c r="C63" s="46" t="s">
        <v>77</v>
      </c>
      <c r="D63" s="46" t="s">
        <v>397</v>
      </c>
      <c r="E63" s="46" t="s">
        <v>285</v>
      </c>
      <c r="F63" s="74">
        <f>F64+F65+F66</f>
        <v>16872.148999999998</v>
      </c>
    </row>
    <row r="64" spans="1:6" s="19" customFormat="1" ht="47.25" customHeight="1">
      <c r="A64" s="9" t="s">
        <v>28</v>
      </c>
      <c r="B64" s="45" t="s">
        <v>527</v>
      </c>
      <c r="C64" s="45" t="s">
        <v>77</v>
      </c>
      <c r="D64" s="45" t="s">
        <v>397</v>
      </c>
      <c r="E64" s="45" t="s">
        <v>26</v>
      </c>
      <c r="F64" s="68">
        <v>14410.443</v>
      </c>
    </row>
    <row r="65" spans="1:6" s="19" customFormat="1" ht="26.25" customHeight="1">
      <c r="A65" s="9" t="s">
        <v>27</v>
      </c>
      <c r="B65" s="45" t="s">
        <v>527</v>
      </c>
      <c r="C65" s="45" t="s">
        <v>77</v>
      </c>
      <c r="D65" s="45" t="s">
        <v>397</v>
      </c>
      <c r="E65" s="45" t="s">
        <v>30</v>
      </c>
      <c r="F65" s="68">
        <v>2414.679</v>
      </c>
    </row>
    <row r="66" spans="1:6" s="19" customFormat="1" ht="12.75">
      <c r="A66" s="9" t="s">
        <v>22</v>
      </c>
      <c r="B66" s="45" t="s">
        <v>527</v>
      </c>
      <c r="C66" s="45" t="s">
        <v>77</v>
      </c>
      <c r="D66" s="45" t="s">
        <v>397</v>
      </c>
      <c r="E66" s="45" t="s">
        <v>21</v>
      </c>
      <c r="F66" s="68">
        <v>47.027</v>
      </c>
    </row>
    <row r="67" spans="1:6" s="21" customFormat="1" ht="33.75">
      <c r="A67" s="8" t="s">
        <v>398</v>
      </c>
      <c r="B67" s="46" t="s">
        <v>527</v>
      </c>
      <c r="C67" s="46" t="s">
        <v>77</v>
      </c>
      <c r="D67" s="46" t="s">
        <v>399</v>
      </c>
      <c r="E67" s="46" t="s">
        <v>285</v>
      </c>
      <c r="F67" s="74">
        <f>F68+F69</f>
        <v>1115.583</v>
      </c>
    </row>
    <row r="68" spans="1:6" s="19" customFormat="1" ht="45">
      <c r="A68" s="9" t="s">
        <v>28</v>
      </c>
      <c r="B68" s="45" t="s">
        <v>527</v>
      </c>
      <c r="C68" s="45" t="s">
        <v>77</v>
      </c>
      <c r="D68" s="45" t="s">
        <v>399</v>
      </c>
      <c r="E68" s="45" t="s">
        <v>26</v>
      </c>
      <c r="F68" s="68">
        <v>780.076</v>
      </c>
    </row>
    <row r="69" spans="1:6" s="19" customFormat="1" ht="26.25" customHeight="1">
      <c r="A69" s="9" t="s">
        <v>27</v>
      </c>
      <c r="B69" s="45" t="s">
        <v>527</v>
      </c>
      <c r="C69" s="45" t="s">
        <v>77</v>
      </c>
      <c r="D69" s="45" t="s">
        <v>399</v>
      </c>
      <c r="E69" s="45" t="s">
        <v>30</v>
      </c>
      <c r="F69" s="68">
        <v>335.507</v>
      </c>
    </row>
    <row r="70" spans="1:6" s="21" customFormat="1" ht="46.5" customHeight="1">
      <c r="A70" s="8" t="s">
        <v>400</v>
      </c>
      <c r="B70" s="46" t="s">
        <v>527</v>
      </c>
      <c r="C70" s="46" t="s">
        <v>77</v>
      </c>
      <c r="D70" s="46" t="s">
        <v>401</v>
      </c>
      <c r="E70" s="46" t="s">
        <v>285</v>
      </c>
      <c r="F70" s="74">
        <f>F71+F72+F75+F73+F74</f>
        <v>39627.723</v>
      </c>
    </row>
    <row r="71" spans="1:6" s="19" customFormat="1" ht="45">
      <c r="A71" s="9" t="s">
        <v>28</v>
      </c>
      <c r="B71" s="45" t="s">
        <v>527</v>
      </c>
      <c r="C71" s="45" t="s">
        <v>77</v>
      </c>
      <c r="D71" s="45" t="s">
        <v>401</v>
      </c>
      <c r="E71" s="45" t="s">
        <v>26</v>
      </c>
      <c r="F71" s="68">
        <v>21176.037</v>
      </c>
    </row>
    <row r="72" spans="1:6" s="19" customFormat="1" ht="24.75" customHeight="1">
      <c r="A72" s="9" t="s">
        <v>27</v>
      </c>
      <c r="B72" s="45" t="s">
        <v>527</v>
      </c>
      <c r="C72" s="45" t="s">
        <v>77</v>
      </c>
      <c r="D72" s="45" t="s">
        <v>401</v>
      </c>
      <c r="E72" s="45" t="s">
        <v>30</v>
      </c>
      <c r="F72" s="68">
        <v>11528.262</v>
      </c>
    </row>
    <row r="73" spans="1:6" s="19" customFormat="1" ht="21.75" customHeight="1">
      <c r="A73" s="9" t="s">
        <v>548</v>
      </c>
      <c r="B73" s="45" t="s">
        <v>527</v>
      </c>
      <c r="C73" s="45" t="s">
        <v>77</v>
      </c>
      <c r="D73" s="45" t="s">
        <v>401</v>
      </c>
      <c r="E73" s="45" t="s">
        <v>56</v>
      </c>
      <c r="F73" s="68">
        <v>127.47</v>
      </c>
    </row>
    <row r="74" spans="1:6" s="19" customFormat="1" ht="21.75" customHeight="1">
      <c r="A74" s="9" t="s">
        <v>121</v>
      </c>
      <c r="B74" s="45" t="s">
        <v>527</v>
      </c>
      <c r="C74" s="45" t="s">
        <v>77</v>
      </c>
      <c r="D74" s="45" t="s">
        <v>401</v>
      </c>
      <c r="E74" s="45" t="s">
        <v>29</v>
      </c>
      <c r="F74" s="68">
        <v>6610.864</v>
      </c>
    </row>
    <row r="75" spans="1:6" s="19" customFormat="1" ht="12.75">
      <c r="A75" s="9" t="s">
        <v>22</v>
      </c>
      <c r="B75" s="45" t="s">
        <v>527</v>
      </c>
      <c r="C75" s="45" t="s">
        <v>77</v>
      </c>
      <c r="D75" s="45" t="s">
        <v>401</v>
      </c>
      <c r="E75" s="45" t="s">
        <v>21</v>
      </c>
      <c r="F75" s="68">
        <v>185.09</v>
      </c>
    </row>
    <row r="76" spans="1:6" s="21" customFormat="1" ht="63.75" customHeight="1">
      <c r="A76" s="34" t="s">
        <v>819</v>
      </c>
      <c r="B76" s="46" t="s">
        <v>527</v>
      </c>
      <c r="C76" s="46" t="s">
        <v>77</v>
      </c>
      <c r="D76" s="133" t="s">
        <v>817</v>
      </c>
      <c r="E76" s="46" t="s">
        <v>285</v>
      </c>
      <c r="F76" s="74">
        <f>F77</f>
        <v>379.055</v>
      </c>
    </row>
    <row r="77" spans="1:6" s="19" customFormat="1" ht="24" customHeight="1">
      <c r="A77" s="9" t="s">
        <v>27</v>
      </c>
      <c r="B77" s="45" t="s">
        <v>527</v>
      </c>
      <c r="C77" s="45" t="s">
        <v>77</v>
      </c>
      <c r="D77" s="158" t="s">
        <v>817</v>
      </c>
      <c r="E77" s="45" t="s">
        <v>30</v>
      </c>
      <c r="F77" s="68">
        <v>379.055</v>
      </c>
    </row>
    <row r="78" spans="1:6" s="21" customFormat="1" ht="39.75" customHeight="1">
      <c r="A78" s="8" t="s">
        <v>531</v>
      </c>
      <c r="B78" s="46" t="s">
        <v>527</v>
      </c>
      <c r="C78" s="46" t="s">
        <v>77</v>
      </c>
      <c r="D78" s="46" t="s">
        <v>402</v>
      </c>
      <c r="E78" s="46" t="s">
        <v>285</v>
      </c>
      <c r="F78" s="74">
        <f>F79+F80</f>
        <v>2800.291</v>
      </c>
    </row>
    <row r="79" spans="1:6" s="19" customFormat="1" ht="23.25" customHeight="1">
      <c r="A79" s="9" t="s">
        <v>27</v>
      </c>
      <c r="B79" s="45" t="s">
        <v>527</v>
      </c>
      <c r="C79" s="45" t="s">
        <v>77</v>
      </c>
      <c r="D79" s="45" t="s">
        <v>402</v>
      </c>
      <c r="E79" s="45" t="s">
        <v>30</v>
      </c>
      <c r="F79" s="68">
        <v>949.285</v>
      </c>
    </row>
    <row r="80" spans="1:6" s="19" customFormat="1" ht="24.75" customHeight="1">
      <c r="A80" s="9" t="s">
        <v>121</v>
      </c>
      <c r="B80" s="45" t="s">
        <v>527</v>
      </c>
      <c r="C80" s="45" t="s">
        <v>77</v>
      </c>
      <c r="D80" s="45" t="s">
        <v>402</v>
      </c>
      <c r="E80" s="45" t="s">
        <v>29</v>
      </c>
      <c r="F80" s="68">
        <v>1851.006</v>
      </c>
    </row>
    <row r="81" spans="1:6" s="28" customFormat="1" ht="23.25" customHeight="1">
      <c r="A81" s="6" t="s">
        <v>535</v>
      </c>
      <c r="B81" s="44" t="s">
        <v>527</v>
      </c>
      <c r="C81" s="44" t="s">
        <v>198</v>
      </c>
      <c r="D81" s="44"/>
      <c r="E81" s="44"/>
      <c r="F81" s="73">
        <f>F89+F85+F87+F82</f>
        <v>8729.771</v>
      </c>
    </row>
    <row r="82" spans="1:6" s="28" customFormat="1" ht="23.25" customHeight="1">
      <c r="A82" s="8" t="s">
        <v>310</v>
      </c>
      <c r="B82" s="46" t="s">
        <v>527</v>
      </c>
      <c r="C82" s="46" t="s">
        <v>198</v>
      </c>
      <c r="D82" s="46" t="s">
        <v>276</v>
      </c>
      <c r="E82" s="46" t="s">
        <v>285</v>
      </c>
      <c r="F82" s="74">
        <f>F83</f>
        <v>10</v>
      </c>
    </row>
    <row r="83" spans="1:6" s="28" customFormat="1" ht="23.25" customHeight="1">
      <c r="A83" s="8" t="s">
        <v>434</v>
      </c>
      <c r="B83" s="46" t="s">
        <v>527</v>
      </c>
      <c r="C83" s="46" t="s">
        <v>198</v>
      </c>
      <c r="D83" s="46" t="s">
        <v>433</v>
      </c>
      <c r="E83" s="46" t="s">
        <v>285</v>
      </c>
      <c r="F83" s="74">
        <f>F84</f>
        <v>10</v>
      </c>
    </row>
    <row r="84" spans="1:6" s="28" customFormat="1" ht="23.25" customHeight="1">
      <c r="A84" s="9" t="s">
        <v>27</v>
      </c>
      <c r="B84" s="45" t="s">
        <v>527</v>
      </c>
      <c r="C84" s="45" t="s">
        <v>198</v>
      </c>
      <c r="D84" s="45" t="s">
        <v>433</v>
      </c>
      <c r="E84" s="45" t="s">
        <v>30</v>
      </c>
      <c r="F84" s="80">
        <v>10</v>
      </c>
    </row>
    <row r="85" spans="1:6" s="19" customFormat="1" ht="23.25" customHeight="1">
      <c r="A85" s="8" t="s">
        <v>804</v>
      </c>
      <c r="B85" s="46" t="s">
        <v>527</v>
      </c>
      <c r="C85" s="46" t="s">
        <v>198</v>
      </c>
      <c r="D85" s="46" t="s">
        <v>261</v>
      </c>
      <c r="E85" s="46" t="s">
        <v>285</v>
      </c>
      <c r="F85" s="74">
        <f>F86</f>
        <v>40</v>
      </c>
    </row>
    <row r="86" spans="1:6" s="19" customFormat="1" ht="22.5" customHeight="1">
      <c r="A86" s="9" t="s">
        <v>31</v>
      </c>
      <c r="B86" s="45" t="s">
        <v>527</v>
      </c>
      <c r="C86" s="45" t="s">
        <v>198</v>
      </c>
      <c r="D86" s="45" t="s">
        <v>261</v>
      </c>
      <c r="E86" s="45" t="s">
        <v>30</v>
      </c>
      <c r="F86" s="68">
        <v>40</v>
      </c>
    </row>
    <row r="87" spans="1:6" s="19" customFormat="1" ht="21.75" customHeight="1">
      <c r="A87" s="8" t="s">
        <v>304</v>
      </c>
      <c r="B87" s="46" t="s">
        <v>527</v>
      </c>
      <c r="C87" s="46" t="s">
        <v>198</v>
      </c>
      <c r="D87" s="46" t="s">
        <v>263</v>
      </c>
      <c r="E87" s="46" t="s">
        <v>285</v>
      </c>
      <c r="F87" s="74">
        <f>F88</f>
        <v>14.85</v>
      </c>
    </row>
    <row r="88" spans="1:6" s="19" customFormat="1" ht="24" customHeight="1">
      <c r="A88" s="9" t="s">
        <v>31</v>
      </c>
      <c r="B88" s="45" t="s">
        <v>527</v>
      </c>
      <c r="C88" s="45" t="s">
        <v>198</v>
      </c>
      <c r="D88" s="45" t="s">
        <v>263</v>
      </c>
      <c r="E88" s="45" t="s">
        <v>30</v>
      </c>
      <c r="F88" s="68">
        <v>14.85</v>
      </c>
    </row>
    <row r="89" spans="1:6" s="19" customFormat="1" ht="11.25" customHeight="1">
      <c r="A89" s="8" t="s">
        <v>149</v>
      </c>
      <c r="B89" s="46" t="s">
        <v>527</v>
      </c>
      <c r="C89" s="46" t="s">
        <v>198</v>
      </c>
      <c r="D89" s="46" t="s">
        <v>96</v>
      </c>
      <c r="E89" s="44"/>
      <c r="F89" s="74">
        <f>F90+F94</f>
        <v>8664.921</v>
      </c>
    </row>
    <row r="90" spans="1:6" s="19" customFormat="1" ht="14.25" customHeight="1">
      <c r="A90" s="8" t="s">
        <v>95</v>
      </c>
      <c r="B90" s="46" t="s">
        <v>527</v>
      </c>
      <c r="C90" s="46" t="s">
        <v>198</v>
      </c>
      <c r="D90" s="46" t="s">
        <v>97</v>
      </c>
      <c r="E90" s="44"/>
      <c r="F90" s="74">
        <f>F91</f>
        <v>38.951</v>
      </c>
    </row>
    <row r="91" spans="1:6" s="19" customFormat="1" ht="12.75">
      <c r="A91" s="8" t="s">
        <v>284</v>
      </c>
      <c r="B91" s="46" t="s">
        <v>527</v>
      </c>
      <c r="C91" s="46" t="s">
        <v>198</v>
      </c>
      <c r="D91" s="46" t="s">
        <v>98</v>
      </c>
      <c r="E91" s="46" t="s">
        <v>285</v>
      </c>
      <c r="F91" s="74">
        <f>F92</f>
        <v>38.951</v>
      </c>
    </row>
    <row r="92" spans="1:6" s="19" customFormat="1" ht="22.5">
      <c r="A92" s="8" t="s">
        <v>101</v>
      </c>
      <c r="B92" s="46" t="s">
        <v>527</v>
      </c>
      <c r="C92" s="46" t="s">
        <v>198</v>
      </c>
      <c r="D92" s="46" t="s">
        <v>99</v>
      </c>
      <c r="E92" s="46" t="s">
        <v>285</v>
      </c>
      <c r="F92" s="74">
        <f>F93</f>
        <v>38.951</v>
      </c>
    </row>
    <row r="93" spans="1:6" s="19" customFormat="1" ht="45">
      <c r="A93" s="9" t="s">
        <v>28</v>
      </c>
      <c r="B93" s="45" t="s">
        <v>527</v>
      </c>
      <c r="C93" s="45" t="s">
        <v>198</v>
      </c>
      <c r="D93" s="45" t="s">
        <v>99</v>
      </c>
      <c r="E93" s="45" t="s">
        <v>26</v>
      </c>
      <c r="F93" s="68">
        <v>38.951</v>
      </c>
    </row>
    <row r="94" spans="1:6" s="21" customFormat="1" ht="22.5">
      <c r="A94" s="8" t="s">
        <v>75</v>
      </c>
      <c r="B94" s="46" t="s">
        <v>527</v>
      </c>
      <c r="C94" s="46" t="s">
        <v>198</v>
      </c>
      <c r="D94" s="46" t="s">
        <v>62</v>
      </c>
      <c r="E94" s="46" t="s">
        <v>285</v>
      </c>
      <c r="F94" s="74">
        <f>F95</f>
        <v>8625.970000000001</v>
      </c>
    </row>
    <row r="95" spans="1:6" s="21" customFormat="1" ht="45">
      <c r="A95" s="8" t="s">
        <v>309</v>
      </c>
      <c r="B95" s="46" t="s">
        <v>527</v>
      </c>
      <c r="C95" s="46" t="s">
        <v>198</v>
      </c>
      <c r="D95" s="46" t="s">
        <v>63</v>
      </c>
      <c r="E95" s="46" t="s">
        <v>285</v>
      </c>
      <c r="F95" s="74">
        <f>F96+F97+F98</f>
        <v>8625.970000000001</v>
      </c>
    </row>
    <row r="96" spans="1:6" s="19" customFormat="1" ht="45">
      <c r="A96" s="9" t="s">
        <v>28</v>
      </c>
      <c r="B96" s="45" t="s">
        <v>527</v>
      </c>
      <c r="C96" s="45" t="s">
        <v>198</v>
      </c>
      <c r="D96" s="45" t="s">
        <v>63</v>
      </c>
      <c r="E96" s="45" t="s">
        <v>26</v>
      </c>
      <c r="F96" s="68">
        <v>7965.848</v>
      </c>
    </row>
    <row r="97" spans="1:6" s="19" customFormat="1" ht="26.25" customHeight="1">
      <c r="A97" s="9" t="s">
        <v>27</v>
      </c>
      <c r="B97" s="45" t="s">
        <v>527</v>
      </c>
      <c r="C97" s="45" t="s">
        <v>198</v>
      </c>
      <c r="D97" s="45" t="s">
        <v>63</v>
      </c>
      <c r="E97" s="45" t="s">
        <v>30</v>
      </c>
      <c r="F97" s="68">
        <v>620.155</v>
      </c>
    </row>
    <row r="98" spans="1:6" s="19" customFormat="1" ht="12.75">
      <c r="A98" s="9" t="s">
        <v>22</v>
      </c>
      <c r="B98" s="45" t="s">
        <v>527</v>
      </c>
      <c r="C98" s="45" t="s">
        <v>198</v>
      </c>
      <c r="D98" s="45" t="s">
        <v>63</v>
      </c>
      <c r="E98" s="45" t="s">
        <v>21</v>
      </c>
      <c r="F98" s="68">
        <v>39.967</v>
      </c>
    </row>
    <row r="99" spans="1:6" s="21" customFormat="1" ht="12.75">
      <c r="A99" s="6" t="s">
        <v>555</v>
      </c>
      <c r="B99" s="44" t="s">
        <v>527</v>
      </c>
      <c r="C99" s="44" t="s">
        <v>556</v>
      </c>
      <c r="D99" s="44"/>
      <c r="E99" s="44"/>
      <c r="F99" s="73">
        <f>F100</f>
        <v>92.339</v>
      </c>
    </row>
    <row r="100" spans="1:6" s="21" customFormat="1" ht="12.75">
      <c r="A100" s="6" t="s">
        <v>557</v>
      </c>
      <c r="B100" s="44" t="s">
        <v>527</v>
      </c>
      <c r="C100" s="44" t="s">
        <v>558</v>
      </c>
      <c r="D100" s="44"/>
      <c r="E100" s="44"/>
      <c r="F100" s="73">
        <f>F101</f>
        <v>92.339</v>
      </c>
    </row>
    <row r="101" spans="1:6" s="21" customFormat="1" ht="12.75">
      <c r="A101" s="8" t="s">
        <v>149</v>
      </c>
      <c r="B101" s="46" t="s">
        <v>527</v>
      </c>
      <c r="C101" s="46" t="s">
        <v>558</v>
      </c>
      <c r="D101" s="46" t="s">
        <v>96</v>
      </c>
      <c r="E101" s="46" t="s">
        <v>285</v>
      </c>
      <c r="F101" s="74">
        <f>F102</f>
        <v>92.339</v>
      </c>
    </row>
    <row r="102" spans="1:6" s="21" customFormat="1" ht="22.5">
      <c r="A102" s="159" t="s">
        <v>65</v>
      </c>
      <c r="B102" s="46" t="s">
        <v>527</v>
      </c>
      <c r="C102" s="46" t="s">
        <v>558</v>
      </c>
      <c r="D102" s="46" t="s">
        <v>64</v>
      </c>
      <c r="E102" s="46" t="s">
        <v>285</v>
      </c>
      <c r="F102" s="74">
        <f>F103</f>
        <v>92.339</v>
      </c>
    </row>
    <row r="103" spans="1:6" s="21" customFormat="1" ht="12.75">
      <c r="A103" s="8" t="s">
        <v>555</v>
      </c>
      <c r="B103" s="46" t="s">
        <v>527</v>
      </c>
      <c r="C103" s="46" t="s">
        <v>558</v>
      </c>
      <c r="D103" s="46" t="s">
        <v>559</v>
      </c>
      <c r="E103" s="46" t="s">
        <v>285</v>
      </c>
      <c r="F103" s="74">
        <f>F104</f>
        <v>92.339</v>
      </c>
    </row>
    <row r="104" spans="1:6" s="19" customFormat="1" ht="22.5">
      <c r="A104" s="9" t="s">
        <v>121</v>
      </c>
      <c r="B104" s="45" t="s">
        <v>527</v>
      </c>
      <c r="C104" s="45" t="s">
        <v>558</v>
      </c>
      <c r="D104" s="45" t="s">
        <v>559</v>
      </c>
      <c r="E104" s="45" t="s">
        <v>29</v>
      </c>
      <c r="F104" s="68">
        <v>92.339</v>
      </c>
    </row>
    <row r="105" spans="1:6" s="19" customFormat="1" ht="38.25">
      <c r="A105" s="121" t="s">
        <v>924</v>
      </c>
      <c r="B105" s="120" t="s">
        <v>529</v>
      </c>
      <c r="C105" s="120" t="s">
        <v>247</v>
      </c>
      <c r="D105" s="120"/>
      <c r="E105" s="120" t="s">
        <v>247</v>
      </c>
      <c r="F105" s="126">
        <f>F106+F111+F116+F156</f>
        <v>98117.569</v>
      </c>
    </row>
    <row r="106" spans="1:6" s="28" customFormat="1" ht="12.75">
      <c r="A106" s="6" t="s">
        <v>295</v>
      </c>
      <c r="B106" s="44" t="s">
        <v>529</v>
      </c>
      <c r="C106" s="44" t="s">
        <v>294</v>
      </c>
      <c r="D106" s="44"/>
      <c r="E106" s="44"/>
      <c r="F106" s="73">
        <f>F109+F107</f>
        <v>9079.103000000001</v>
      </c>
    </row>
    <row r="107" spans="1:6" s="28" customFormat="1" ht="33.75">
      <c r="A107" s="8" t="s">
        <v>226</v>
      </c>
      <c r="B107" s="46" t="s">
        <v>529</v>
      </c>
      <c r="C107" s="46" t="s">
        <v>294</v>
      </c>
      <c r="D107" s="46" t="s">
        <v>504</v>
      </c>
      <c r="E107" s="46" t="s">
        <v>285</v>
      </c>
      <c r="F107" s="74">
        <f>F108</f>
        <v>673.627</v>
      </c>
    </row>
    <row r="108" spans="1:6" s="28" customFormat="1" ht="45">
      <c r="A108" s="9" t="s">
        <v>28</v>
      </c>
      <c r="B108" s="45" t="s">
        <v>529</v>
      </c>
      <c r="C108" s="45" t="s">
        <v>294</v>
      </c>
      <c r="D108" s="45" t="s">
        <v>504</v>
      </c>
      <c r="E108" s="45" t="s">
        <v>26</v>
      </c>
      <c r="F108" s="68">
        <v>673.627</v>
      </c>
    </row>
    <row r="109" spans="1:6" s="21" customFormat="1" ht="25.5" customHeight="1">
      <c r="A109" s="10" t="s">
        <v>801</v>
      </c>
      <c r="B109" s="46" t="s">
        <v>529</v>
      </c>
      <c r="C109" s="46" t="s">
        <v>294</v>
      </c>
      <c r="D109" s="46" t="s">
        <v>278</v>
      </c>
      <c r="E109" s="46" t="s">
        <v>285</v>
      </c>
      <c r="F109" s="74">
        <f>F110</f>
        <v>8405.476</v>
      </c>
    </row>
    <row r="110" spans="1:6" s="19" customFormat="1" ht="22.5">
      <c r="A110" s="11" t="s">
        <v>121</v>
      </c>
      <c r="B110" s="45" t="s">
        <v>529</v>
      </c>
      <c r="C110" s="45" t="s">
        <v>294</v>
      </c>
      <c r="D110" s="45" t="s">
        <v>278</v>
      </c>
      <c r="E110" s="45" t="s">
        <v>29</v>
      </c>
      <c r="F110" s="68">
        <v>8405.476</v>
      </c>
    </row>
    <row r="111" spans="1:6" s="28" customFormat="1" ht="12.75">
      <c r="A111" s="12" t="s">
        <v>532</v>
      </c>
      <c r="B111" s="44" t="s">
        <v>529</v>
      </c>
      <c r="C111" s="44" t="s">
        <v>175</v>
      </c>
      <c r="D111" s="44"/>
      <c r="E111" s="44"/>
      <c r="F111" s="73">
        <f>F114+F112</f>
        <v>22231.19</v>
      </c>
    </row>
    <row r="112" spans="1:6" s="28" customFormat="1" ht="33.75">
      <c r="A112" s="8" t="s">
        <v>226</v>
      </c>
      <c r="B112" s="46" t="s">
        <v>529</v>
      </c>
      <c r="C112" s="46" t="s">
        <v>175</v>
      </c>
      <c r="D112" s="46" t="s">
        <v>504</v>
      </c>
      <c r="E112" s="46" t="s">
        <v>285</v>
      </c>
      <c r="F112" s="74">
        <f>F113</f>
        <v>184.277</v>
      </c>
    </row>
    <row r="113" spans="1:6" s="119" customFormat="1" ht="45">
      <c r="A113" s="9" t="s">
        <v>28</v>
      </c>
      <c r="B113" s="45" t="s">
        <v>529</v>
      </c>
      <c r="C113" s="45" t="s">
        <v>175</v>
      </c>
      <c r="D113" s="45" t="s">
        <v>504</v>
      </c>
      <c r="E113" s="45" t="s">
        <v>26</v>
      </c>
      <c r="F113" s="68">
        <v>184.277</v>
      </c>
    </row>
    <row r="114" spans="1:6" s="21" customFormat="1" ht="23.25" customHeight="1">
      <c r="A114" s="10" t="s">
        <v>801</v>
      </c>
      <c r="B114" s="46" t="s">
        <v>529</v>
      </c>
      <c r="C114" s="46" t="s">
        <v>175</v>
      </c>
      <c r="D114" s="46" t="s">
        <v>278</v>
      </c>
      <c r="E114" s="46" t="s">
        <v>285</v>
      </c>
      <c r="F114" s="74">
        <f>F115</f>
        <v>22046.913</v>
      </c>
    </row>
    <row r="115" spans="1:6" s="19" customFormat="1" ht="22.5">
      <c r="A115" s="11" t="s">
        <v>121</v>
      </c>
      <c r="B115" s="45" t="s">
        <v>529</v>
      </c>
      <c r="C115" s="45" t="s">
        <v>175</v>
      </c>
      <c r="D115" s="45" t="s">
        <v>278</v>
      </c>
      <c r="E115" s="45" t="s">
        <v>29</v>
      </c>
      <c r="F115" s="68">
        <v>22046.913</v>
      </c>
    </row>
    <row r="116" spans="1:6" s="28" customFormat="1" ht="12.75">
      <c r="A116" s="12" t="s">
        <v>214</v>
      </c>
      <c r="B116" s="44" t="s">
        <v>529</v>
      </c>
      <c r="C116" s="44" t="s">
        <v>203</v>
      </c>
      <c r="D116" s="44"/>
      <c r="E116" s="44"/>
      <c r="F116" s="73">
        <f>F117+F135+F131+F133</f>
        <v>45430.954</v>
      </c>
    </row>
    <row r="117" spans="1:6" s="28" customFormat="1" ht="36" customHeight="1">
      <c r="A117" s="27" t="s">
        <v>802</v>
      </c>
      <c r="B117" s="46" t="s">
        <v>529</v>
      </c>
      <c r="C117" s="46" t="s">
        <v>203</v>
      </c>
      <c r="D117" s="46" t="s">
        <v>325</v>
      </c>
      <c r="E117" s="46" t="s">
        <v>285</v>
      </c>
      <c r="F117" s="74">
        <f>F123+F125+F127+F129+F121+F118</f>
        <v>23619.159</v>
      </c>
    </row>
    <row r="118" spans="1:6" s="28" customFormat="1" ht="42" customHeight="1">
      <c r="A118" s="27" t="s">
        <v>940</v>
      </c>
      <c r="B118" s="46" t="s">
        <v>529</v>
      </c>
      <c r="C118" s="46" t="s">
        <v>203</v>
      </c>
      <c r="D118" s="46" t="s">
        <v>941</v>
      </c>
      <c r="E118" s="46" t="s">
        <v>285</v>
      </c>
      <c r="F118" s="74">
        <f>F119+F120</f>
        <v>850.2</v>
      </c>
    </row>
    <row r="119" spans="1:6" s="119" customFormat="1" ht="23.25" customHeight="1">
      <c r="A119" s="11" t="s">
        <v>27</v>
      </c>
      <c r="B119" s="45" t="s">
        <v>529</v>
      </c>
      <c r="C119" s="45" t="s">
        <v>203</v>
      </c>
      <c r="D119" s="45" t="s">
        <v>941</v>
      </c>
      <c r="E119" s="45" t="s">
        <v>30</v>
      </c>
      <c r="F119" s="68">
        <v>545.981</v>
      </c>
    </row>
    <row r="120" spans="1:6" s="119" customFormat="1" ht="22.5" customHeight="1">
      <c r="A120" s="11" t="s">
        <v>548</v>
      </c>
      <c r="B120" s="45" t="s">
        <v>529</v>
      </c>
      <c r="C120" s="45" t="s">
        <v>203</v>
      </c>
      <c r="D120" s="45" t="s">
        <v>941</v>
      </c>
      <c r="E120" s="45" t="s">
        <v>56</v>
      </c>
      <c r="F120" s="68">
        <v>304.219</v>
      </c>
    </row>
    <row r="121" spans="1:6" s="28" customFormat="1" ht="23.25" customHeight="1">
      <c r="A121" s="27" t="s">
        <v>592</v>
      </c>
      <c r="B121" s="45" t="s">
        <v>529</v>
      </c>
      <c r="C121" s="45" t="s">
        <v>203</v>
      </c>
      <c r="D121" s="45" t="s">
        <v>591</v>
      </c>
      <c r="E121" s="45" t="s">
        <v>285</v>
      </c>
      <c r="F121" s="74">
        <f>F122</f>
        <v>3699.3</v>
      </c>
    </row>
    <row r="122" spans="1:6" s="28" customFormat="1" ht="23.25" customHeight="1">
      <c r="A122" s="11" t="s">
        <v>27</v>
      </c>
      <c r="B122" s="45" t="s">
        <v>529</v>
      </c>
      <c r="C122" s="45" t="s">
        <v>203</v>
      </c>
      <c r="D122" s="45" t="s">
        <v>591</v>
      </c>
      <c r="E122" s="45" t="s">
        <v>30</v>
      </c>
      <c r="F122" s="68">
        <v>3699.3</v>
      </c>
    </row>
    <row r="123" spans="1:6" s="28" customFormat="1" ht="33.75">
      <c r="A123" s="34" t="s">
        <v>586</v>
      </c>
      <c r="B123" s="46" t="s">
        <v>529</v>
      </c>
      <c r="C123" s="46" t="s">
        <v>203</v>
      </c>
      <c r="D123" s="46" t="s">
        <v>518</v>
      </c>
      <c r="E123" s="46" t="s">
        <v>285</v>
      </c>
      <c r="F123" s="74">
        <f>F124</f>
        <v>528.4</v>
      </c>
    </row>
    <row r="124" spans="1:6" s="119" customFormat="1" ht="49.5" customHeight="1">
      <c r="A124" s="9" t="s">
        <v>28</v>
      </c>
      <c r="B124" s="45" t="s">
        <v>529</v>
      </c>
      <c r="C124" s="45" t="s">
        <v>203</v>
      </c>
      <c r="D124" s="45" t="s">
        <v>518</v>
      </c>
      <c r="E124" s="45" t="s">
        <v>26</v>
      </c>
      <c r="F124" s="68">
        <v>528.4</v>
      </c>
    </row>
    <row r="125" spans="1:6" s="28" customFormat="1" ht="37.5" customHeight="1">
      <c r="A125" s="27" t="s">
        <v>534</v>
      </c>
      <c r="B125" s="46" t="s">
        <v>529</v>
      </c>
      <c r="C125" s="46" t="s">
        <v>203</v>
      </c>
      <c r="D125" s="46" t="s">
        <v>519</v>
      </c>
      <c r="E125" s="46" t="s">
        <v>285</v>
      </c>
      <c r="F125" s="74">
        <f>F126</f>
        <v>176.1</v>
      </c>
    </row>
    <row r="126" spans="1:6" s="119" customFormat="1" ht="12.75" customHeight="1">
      <c r="A126" s="11" t="s">
        <v>27</v>
      </c>
      <c r="B126" s="45" t="s">
        <v>529</v>
      </c>
      <c r="C126" s="45" t="s">
        <v>203</v>
      </c>
      <c r="D126" s="45" t="s">
        <v>519</v>
      </c>
      <c r="E126" s="45" t="s">
        <v>30</v>
      </c>
      <c r="F126" s="68">
        <v>176.1</v>
      </c>
    </row>
    <row r="127" spans="1:6" s="28" customFormat="1" ht="22.5">
      <c r="A127" s="34" t="s">
        <v>583</v>
      </c>
      <c r="B127" s="46" t="s">
        <v>529</v>
      </c>
      <c r="C127" s="46" t="s">
        <v>203</v>
      </c>
      <c r="D127" s="46" t="s">
        <v>584</v>
      </c>
      <c r="E127" s="46" t="s">
        <v>285</v>
      </c>
      <c r="F127" s="74">
        <f>F128</f>
        <v>18012.959</v>
      </c>
    </row>
    <row r="128" spans="1:6" s="119" customFormat="1" ht="25.5" customHeight="1">
      <c r="A128" s="11" t="s">
        <v>27</v>
      </c>
      <c r="B128" s="45" t="s">
        <v>529</v>
      </c>
      <c r="C128" s="45" t="s">
        <v>203</v>
      </c>
      <c r="D128" s="45" t="s">
        <v>584</v>
      </c>
      <c r="E128" s="45" t="s">
        <v>30</v>
      </c>
      <c r="F128" s="68">
        <v>18012.959</v>
      </c>
    </row>
    <row r="129" spans="1:6" s="28" customFormat="1" ht="32.25" customHeight="1">
      <c r="A129" s="10" t="s">
        <v>588</v>
      </c>
      <c r="B129" s="46" t="s">
        <v>529</v>
      </c>
      <c r="C129" s="46" t="s">
        <v>203</v>
      </c>
      <c r="D129" s="46" t="s">
        <v>589</v>
      </c>
      <c r="E129" s="46" t="s">
        <v>285</v>
      </c>
      <c r="F129" s="74">
        <f>F130</f>
        <v>352.2</v>
      </c>
    </row>
    <row r="130" spans="1:6" s="119" customFormat="1" ht="25.5" customHeight="1">
      <c r="A130" s="11" t="s">
        <v>27</v>
      </c>
      <c r="B130" s="45" t="s">
        <v>529</v>
      </c>
      <c r="C130" s="45" t="s">
        <v>203</v>
      </c>
      <c r="D130" s="45" t="s">
        <v>589</v>
      </c>
      <c r="E130" s="45" t="s">
        <v>30</v>
      </c>
      <c r="F130" s="68">
        <v>352.2</v>
      </c>
    </row>
    <row r="131" spans="1:6" s="119" customFormat="1" ht="39.75" customHeight="1">
      <c r="A131" s="8" t="s">
        <v>226</v>
      </c>
      <c r="B131" s="46" t="s">
        <v>529</v>
      </c>
      <c r="C131" s="46" t="s">
        <v>203</v>
      </c>
      <c r="D131" s="46" t="s">
        <v>504</v>
      </c>
      <c r="E131" s="46" t="s">
        <v>285</v>
      </c>
      <c r="F131" s="74">
        <f>F132</f>
        <v>155.265</v>
      </c>
    </row>
    <row r="132" spans="1:6" s="119" customFormat="1" ht="45.75" customHeight="1">
      <c r="A132" s="9" t="s">
        <v>28</v>
      </c>
      <c r="B132" s="45" t="s">
        <v>529</v>
      </c>
      <c r="C132" s="45" t="s">
        <v>203</v>
      </c>
      <c r="D132" s="45" t="s">
        <v>504</v>
      </c>
      <c r="E132" s="45" t="s">
        <v>26</v>
      </c>
      <c r="F132" s="68">
        <v>155.265</v>
      </c>
    </row>
    <row r="133" spans="1:6" s="119" customFormat="1" ht="36.75" customHeight="1">
      <c r="A133" s="8" t="s">
        <v>305</v>
      </c>
      <c r="B133" s="46" t="s">
        <v>529</v>
      </c>
      <c r="C133" s="46" t="s">
        <v>203</v>
      </c>
      <c r="D133" s="46" t="s">
        <v>264</v>
      </c>
      <c r="E133" s="46" t="s">
        <v>285</v>
      </c>
      <c r="F133" s="74">
        <f>F134</f>
        <v>6</v>
      </c>
    </row>
    <row r="134" spans="1:6" s="119" customFormat="1" ht="24" customHeight="1">
      <c r="A134" s="9" t="s">
        <v>31</v>
      </c>
      <c r="B134" s="45" t="s">
        <v>529</v>
      </c>
      <c r="C134" s="45" t="s">
        <v>203</v>
      </c>
      <c r="D134" s="45" t="s">
        <v>264</v>
      </c>
      <c r="E134" s="45" t="s">
        <v>30</v>
      </c>
      <c r="F134" s="68">
        <v>6</v>
      </c>
    </row>
    <row r="135" spans="1:6" s="28" customFormat="1" ht="27.75" customHeight="1">
      <c r="A135" s="10" t="s">
        <v>801</v>
      </c>
      <c r="B135" s="46" t="s">
        <v>529</v>
      </c>
      <c r="C135" s="46" t="s">
        <v>203</v>
      </c>
      <c r="D135" s="46" t="s">
        <v>278</v>
      </c>
      <c r="E135" s="46" t="s">
        <v>285</v>
      </c>
      <c r="F135" s="74">
        <f>F136+F137+F141+F142+F144+F146+F152+F154+F140+F150+F138+F148+F139</f>
        <v>21650.53</v>
      </c>
    </row>
    <row r="136" spans="1:6" s="119" customFormat="1" ht="50.25" customHeight="1">
      <c r="A136" s="9" t="s">
        <v>28</v>
      </c>
      <c r="B136" s="45" t="s">
        <v>529</v>
      </c>
      <c r="C136" s="45" t="s">
        <v>203</v>
      </c>
      <c r="D136" s="45" t="s">
        <v>278</v>
      </c>
      <c r="E136" s="45" t="s">
        <v>26</v>
      </c>
      <c r="F136" s="68">
        <v>6577.217</v>
      </c>
    </row>
    <row r="137" spans="1:6" s="119" customFormat="1" ht="24.75" customHeight="1">
      <c r="A137" s="11" t="s">
        <v>27</v>
      </c>
      <c r="B137" s="45" t="s">
        <v>529</v>
      </c>
      <c r="C137" s="45" t="s">
        <v>203</v>
      </c>
      <c r="D137" s="45" t="s">
        <v>278</v>
      </c>
      <c r="E137" s="45" t="s">
        <v>30</v>
      </c>
      <c r="F137" s="68">
        <v>5766.187</v>
      </c>
    </row>
    <row r="138" spans="1:6" s="119" customFormat="1" ht="12.75" customHeight="1">
      <c r="A138" s="9" t="s">
        <v>24</v>
      </c>
      <c r="B138" s="45" t="s">
        <v>529</v>
      </c>
      <c r="C138" s="45" t="s">
        <v>203</v>
      </c>
      <c r="D138" s="45" t="s">
        <v>278</v>
      </c>
      <c r="E138" s="45" t="s">
        <v>23</v>
      </c>
      <c r="F138" s="68">
        <v>59</v>
      </c>
    </row>
    <row r="139" spans="1:6" s="119" customFormat="1" ht="21.75" customHeight="1">
      <c r="A139" s="11" t="s">
        <v>548</v>
      </c>
      <c r="B139" s="45" t="s">
        <v>529</v>
      </c>
      <c r="C139" s="45" t="s">
        <v>203</v>
      </c>
      <c r="D139" s="45" t="s">
        <v>278</v>
      </c>
      <c r="E139" s="45" t="s">
        <v>56</v>
      </c>
      <c r="F139" s="68">
        <v>150</v>
      </c>
    </row>
    <row r="140" spans="1:6" s="119" customFormat="1" ht="24.75" customHeight="1">
      <c r="A140" s="11" t="s">
        <v>121</v>
      </c>
      <c r="B140" s="45" t="s">
        <v>529</v>
      </c>
      <c r="C140" s="45" t="s">
        <v>203</v>
      </c>
      <c r="D140" s="45" t="s">
        <v>278</v>
      </c>
      <c r="E140" s="45" t="s">
        <v>29</v>
      </c>
      <c r="F140" s="68">
        <v>2331.823</v>
      </c>
    </row>
    <row r="141" spans="1:6" s="119" customFormat="1" ht="12.75" customHeight="1">
      <c r="A141" s="11" t="s">
        <v>22</v>
      </c>
      <c r="B141" s="45" t="s">
        <v>529</v>
      </c>
      <c r="C141" s="45" t="s">
        <v>203</v>
      </c>
      <c r="D141" s="45" t="s">
        <v>278</v>
      </c>
      <c r="E141" s="45" t="s">
        <v>21</v>
      </c>
      <c r="F141" s="68">
        <v>537.497</v>
      </c>
    </row>
    <row r="142" spans="1:6" s="28" customFormat="1" ht="33" customHeight="1">
      <c r="A142" s="10" t="s">
        <v>706</v>
      </c>
      <c r="B142" s="46" t="s">
        <v>529</v>
      </c>
      <c r="C142" s="46" t="s">
        <v>203</v>
      </c>
      <c r="D142" s="46" t="s">
        <v>707</v>
      </c>
      <c r="E142" s="46" t="s">
        <v>285</v>
      </c>
      <c r="F142" s="74">
        <f>F143</f>
        <v>20</v>
      </c>
    </row>
    <row r="143" spans="1:6" s="119" customFormat="1" ht="25.5" customHeight="1">
      <c r="A143" s="11" t="s">
        <v>27</v>
      </c>
      <c r="B143" s="45" t="s">
        <v>529</v>
      </c>
      <c r="C143" s="45" t="s">
        <v>203</v>
      </c>
      <c r="D143" s="45" t="s">
        <v>707</v>
      </c>
      <c r="E143" s="45" t="s">
        <v>30</v>
      </c>
      <c r="F143" s="68">
        <v>20</v>
      </c>
    </row>
    <row r="144" spans="1:6" s="28" customFormat="1" ht="26.25" customHeight="1">
      <c r="A144" s="10" t="s">
        <v>592</v>
      </c>
      <c r="B144" s="46" t="s">
        <v>529</v>
      </c>
      <c r="C144" s="46" t="s">
        <v>203</v>
      </c>
      <c r="D144" s="46" t="s">
        <v>708</v>
      </c>
      <c r="E144" s="46" t="s">
        <v>285</v>
      </c>
      <c r="F144" s="74">
        <f>F145</f>
        <v>1631.134</v>
      </c>
    </row>
    <row r="145" spans="1:6" s="119" customFormat="1" ht="24.75" customHeight="1">
      <c r="A145" s="11" t="s">
        <v>27</v>
      </c>
      <c r="B145" s="45" t="s">
        <v>529</v>
      </c>
      <c r="C145" s="45" t="s">
        <v>203</v>
      </c>
      <c r="D145" s="45" t="s">
        <v>708</v>
      </c>
      <c r="E145" s="45" t="s">
        <v>30</v>
      </c>
      <c r="F145" s="68">
        <v>1631.134</v>
      </c>
    </row>
    <row r="146" spans="1:6" s="119" customFormat="1" ht="24.75" customHeight="1">
      <c r="A146" s="10" t="s">
        <v>713</v>
      </c>
      <c r="B146" s="46" t="s">
        <v>529</v>
      </c>
      <c r="C146" s="46" t="s">
        <v>203</v>
      </c>
      <c r="D146" s="46" t="s">
        <v>714</v>
      </c>
      <c r="E146" s="46" t="s">
        <v>285</v>
      </c>
      <c r="F146" s="74">
        <f>F147</f>
        <v>0</v>
      </c>
    </row>
    <row r="147" spans="1:6" s="119" customFormat="1" ht="24.75" customHeight="1">
      <c r="A147" s="11" t="s">
        <v>27</v>
      </c>
      <c r="B147" s="45" t="s">
        <v>529</v>
      </c>
      <c r="C147" s="45" t="s">
        <v>203</v>
      </c>
      <c r="D147" s="45" t="s">
        <v>714</v>
      </c>
      <c r="E147" s="45" t="s">
        <v>30</v>
      </c>
      <c r="F147" s="68">
        <v>0</v>
      </c>
    </row>
    <row r="148" spans="1:6" s="28" customFormat="1" ht="43.5" customHeight="1">
      <c r="A148" s="10" t="s">
        <v>940</v>
      </c>
      <c r="B148" s="46" t="s">
        <v>529</v>
      </c>
      <c r="C148" s="46" t="s">
        <v>203</v>
      </c>
      <c r="D148" s="148" t="s">
        <v>947</v>
      </c>
      <c r="E148" s="46" t="s">
        <v>285</v>
      </c>
      <c r="F148" s="74">
        <f>F149</f>
        <v>10</v>
      </c>
    </row>
    <row r="149" spans="1:6" s="119" customFormat="1" ht="24.75" customHeight="1">
      <c r="A149" s="11" t="s">
        <v>27</v>
      </c>
      <c r="B149" s="45" t="s">
        <v>529</v>
      </c>
      <c r="C149" s="45" t="s">
        <v>203</v>
      </c>
      <c r="D149" s="125" t="s">
        <v>947</v>
      </c>
      <c r="E149" s="45" t="s">
        <v>30</v>
      </c>
      <c r="F149" s="68">
        <v>10</v>
      </c>
    </row>
    <row r="150" spans="1:6" s="28" customFormat="1" ht="31.5" customHeight="1">
      <c r="A150" s="10" t="s">
        <v>900</v>
      </c>
      <c r="B150" s="46" t="s">
        <v>529</v>
      </c>
      <c r="C150" s="46" t="s">
        <v>203</v>
      </c>
      <c r="D150" s="46" t="s">
        <v>901</v>
      </c>
      <c r="E150" s="46" t="s">
        <v>285</v>
      </c>
      <c r="F150" s="74">
        <f>F151</f>
        <v>100</v>
      </c>
    </row>
    <row r="151" spans="1:6" s="119" customFormat="1" ht="24.75" customHeight="1">
      <c r="A151" s="11" t="s">
        <v>27</v>
      </c>
      <c r="B151" s="45" t="s">
        <v>529</v>
      </c>
      <c r="C151" s="45" t="s">
        <v>203</v>
      </c>
      <c r="D151" s="45" t="s">
        <v>901</v>
      </c>
      <c r="E151" s="45" t="s">
        <v>30</v>
      </c>
      <c r="F151" s="68">
        <v>100</v>
      </c>
    </row>
    <row r="152" spans="1:6" s="28" customFormat="1" ht="24.75" customHeight="1">
      <c r="A152" s="10" t="s">
        <v>710</v>
      </c>
      <c r="B152" s="46" t="s">
        <v>529</v>
      </c>
      <c r="C152" s="46" t="s">
        <v>203</v>
      </c>
      <c r="D152" s="46" t="s">
        <v>709</v>
      </c>
      <c r="E152" s="46" t="s">
        <v>285</v>
      </c>
      <c r="F152" s="74">
        <f>F153</f>
        <v>4447.672</v>
      </c>
    </row>
    <row r="153" spans="1:6" s="119" customFormat="1" ht="24.75" customHeight="1">
      <c r="A153" s="11" t="s">
        <v>27</v>
      </c>
      <c r="B153" s="45" t="s">
        <v>529</v>
      </c>
      <c r="C153" s="45" t="s">
        <v>203</v>
      </c>
      <c r="D153" s="45" t="s">
        <v>709</v>
      </c>
      <c r="E153" s="45" t="s">
        <v>30</v>
      </c>
      <c r="F153" s="68">
        <v>4447.672</v>
      </c>
    </row>
    <row r="154" spans="1:6" s="28" customFormat="1" ht="36.75" customHeight="1">
      <c r="A154" s="10" t="s">
        <v>711</v>
      </c>
      <c r="B154" s="46" t="s">
        <v>529</v>
      </c>
      <c r="C154" s="46" t="s">
        <v>203</v>
      </c>
      <c r="D154" s="139" t="s">
        <v>712</v>
      </c>
      <c r="E154" s="46" t="s">
        <v>285</v>
      </c>
      <c r="F154" s="74">
        <f>F155</f>
        <v>20</v>
      </c>
    </row>
    <row r="155" spans="1:6" s="119" customFormat="1" ht="24.75" customHeight="1">
      <c r="A155" s="11" t="s">
        <v>27</v>
      </c>
      <c r="B155" s="45" t="s">
        <v>529</v>
      </c>
      <c r="C155" s="45" t="s">
        <v>203</v>
      </c>
      <c r="D155" s="139" t="s">
        <v>712</v>
      </c>
      <c r="E155" s="45" t="s">
        <v>30</v>
      </c>
      <c r="F155" s="68">
        <v>20</v>
      </c>
    </row>
    <row r="156" spans="1:6" s="119" customFormat="1" ht="12.75" customHeight="1">
      <c r="A156" s="118" t="s">
        <v>554</v>
      </c>
      <c r="B156" s="44" t="s">
        <v>529</v>
      </c>
      <c r="C156" s="44" t="s">
        <v>553</v>
      </c>
      <c r="D156" s="3"/>
      <c r="E156" s="3"/>
      <c r="F156" s="73">
        <f>F162+F157+F159</f>
        <v>21376.322</v>
      </c>
    </row>
    <row r="157" spans="1:6" s="119" customFormat="1" ht="23.25" customHeight="1">
      <c r="A157" s="10" t="s">
        <v>873</v>
      </c>
      <c r="B157" s="46" t="s">
        <v>529</v>
      </c>
      <c r="C157" s="46" t="s">
        <v>553</v>
      </c>
      <c r="D157" s="46" t="s">
        <v>871</v>
      </c>
      <c r="E157" s="46" t="s">
        <v>285</v>
      </c>
      <c r="F157" s="74">
        <f>F158</f>
        <v>19259.045</v>
      </c>
    </row>
    <row r="158" spans="1:6" s="119" customFormat="1" ht="21.75" customHeight="1">
      <c r="A158" s="11" t="s">
        <v>548</v>
      </c>
      <c r="B158" s="45" t="s">
        <v>529</v>
      </c>
      <c r="C158" s="45" t="s">
        <v>553</v>
      </c>
      <c r="D158" s="45" t="s">
        <v>871</v>
      </c>
      <c r="E158" s="45" t="s">
        <v>56</v>
      </c>
      <c r="F158" s="68">
        <v>19259.045</v>
      </c>
    </row>
    <row r="159" spans="1:6" s="119" customFormat="1" ht="24" customHeight="1">
      <c r="A159" s="10" t="s">
        <v>874</v>
      </c>
      <c r="B159" s="46" t="s">
        <v>529</v>
      </c>
      <c r="C159" s="46" t="s">
        <v>553</v>
      </c>
      <c r="D159" s="46" t="s">
        <v>872</v>
      </c>
      <c r="E159" s="46" t="s">
        <v>285</v>
      </c>
      <c r="F159" s="74">
        <f>F161+F160</f>
        <v>1492.827</v>
      </c>
    </row>
    <row r="160" spans="1:6" s="119" customFormat="1" ht="24" customHeight="1">
      <c r="A160" s="11" t="s">
        <v>27</v>
      </c>
      <c r="B160" s="45" t="s">
        <v>529</v>
      </c>
      <c r="C160" s="45" t="s">
        <v>553</v>
      </c>
      <c r="D160" s="45" t="s">
        <v>872</v>
      </c>
      <c r="E160" s="45" t="s">
        <v>30</v>
      </c>
      <c r="F160" s="68">
        <v>12</v>
      </c>
    </row>
    <row r="161" spans="1:6" s="119" customFormat="1" ht="22.5" customHeight="1">
      <c r="A161" s="11" t="s">
        <v>548</v>
      </c>
      <c r="B161" s="45" t="s">
        <v>529</v>
      </c>
      <c r="C161" s="45" t="s">
        <v>553</v>
      </c>
      <c r="D161" s="45" t="s">
        <v>872</v>
      </c>
      <c r="E161" s="45" t="s">
        <v>56</v>
      </c>
      <c r="F161" s="68">
        <v>1480.827</v>
      </c>
    </row>
    <row r="162" spans="1:6" s="119" customFormat="1" ht="12.75" customHeight="1">
      <c r="A162" s="10" t="s">
        <v>149</v>
      </c>
      <c r="B162" s="46" t="s">
        <v>529</v>
      </c>
      <c r="C162" s="46" t="s">
        <v>553</v>
      </c>
      <c r="D162" s="46" t="s">
        <v>96</v>
      </c>
      <c r="E162" s="44"/>
      <c r="F162" s="74">
        <f>F163</f>
        <v>624.45</v>
      </c>
    </row>
    <row r="163" spans="1:6" s="119" customFormat="1" ht="12.75" customHeight="1">
      <c r="A163" s="8" t="s">
        <v>95</v>
      </c>
      <c r="B163" s="46" t="s">
        <v>529</v>
      </c>
      <c r="C163" s="46" t="s">
        <v>553</v>
      </c>
      <c r="D163" s="46" t="s">
        <v>97</v>
      </c>
      <c r="E163" s="44"/>
      <c r="F163" s="74">
        <f>F164</f>
        <v>624.45</v>
      </c>
    </row>
    <row r="164" spans="1:6" s="119" customFormat="1" ht="12.75" customHeight="1">
      <c r="A164" s="10" t="s">
        <v>284</v>
      </c>
      <c r="B164" s="46" t="s">
        <v>529</v>
      </c>
      <c r="C164" s="46" t="s">
        <v>553</v>
      </c>
      <c r="D164" s="46" t="s">
        <v>98</v>
      </c>
      <c r="E164" s="46" t="s">
        <v>285</v>
      </c>
      <c r="F164" s="74">
        <f>F165</f>
        <v>624.45</v>
      </c>
    </row>
    <row r="165" spans="1:6" s="119" customFormat="1" ht="23.25" customHeight="1">
      <c r="A165" s="10" t="s">
        <v>101</v>
      </c>
      <c r="B165" s="46" t="s">
        <v>529</v>
      </c>
      <c r="C165" s="46" t="s">
        <v>553</v>
      </c>
      <c r="D165" s="46" t="s">
        <v>99</v>
      </c>
      <c r="E165" s="46" t="s">
        <v>285</v>
      </c>
      <c r="F165" s="74">
        <f>F166</f>
        <v>624.45</v>
      </c>
    </row>
    <row r="166" spans="1:6" s="119" customFormat="1" ht="49.5" customHeight="1">
      <c r="A166" s="9" t="s">
        <v>28</v>
      </c>
      <c r="B166" s="45" t="s">
        <v>529</v>
      </c>
      <c r="C166" s="45" t="s">
        <v>553</v>
      </c>
      <c r="D166" s="45" t="s">
        <v>99</v>
      </c>
      <c r="E166" s="45" t="s">
        <v>26</v>
      </c>
      <c r="F166" s="68">
        <v>624.45</v>
      </c>
    </row>
    <row r="167" spans="1:6" ht="53.25" customHeight="1">
      <c r="A167" s="5" t="s">
        <v>146</v>
      </c>
      <c r="B167" s="86" t="s">
        <v>145</v>
      </c>
      <c r="C167" s="86" t="s">
        <v>247</v>
      </c>
      <c r="D167" s="86"/>
      <c r="E167" s="86" t="s">
        <v>247</v>
      </c>
      <c r="F167" s="72">
        <f>F174+F210+F192+F201+F267+F257+F264+F168+F270+F252+F246+F171</f>
        <v>341294.387</v>
      </c>
    </row>
    <row r="168" spans="1:6" s="28" customFormat="1" ht="13.5" customHeight="1">
      <c r="A168" s="6" t="s">
        <v>54</v>
      </c>
      <c r="B168" s="44" t="s">
        <v>145</v>
      </c>
      <c r="C168" s="44" t="s">
        <v>197</v>
      </c>
      <c r="D168" s="44"/>
      <c r="E168" s="44"/>
      <c r="F168" s="73">
        <f>F169</f>
        <v>495.475</v>
      </c>
    </row>
    <row r="169" spans="1:6" s="21" customFormat="1" ht="23.25" customHeight="1">
      <c r="A169" s="8" t="s">
        <v>321</v>
      </c>
      <c r="B169" s="46" t="s">
        <v>145</v>
      </c>
      <c r="C169" s="46" t="s">
        <v>197</v>
      </c>
      <c r="D169" s="46" t="s">
        <v>274</v>
      </c>
      <c r="E169" s="46" t="s">
        <v>285</v>
      </c>
      <c r="F169" s="74">
        <f>F170</f>
        <v>495.475</v>
      </c>
    </row>
    <row r="170" spans="1:6" s="20" customFormat="1" ht="25.5" customHeight="1">
      <c r="A170" s="9" t="s">
        <v>27</v>
      </c>
      <c r="B170" s="45" t="s">
        <v>145</v>
      </c>
      <c r="C170" s="45" t="s">
        <v>197</v>
      </c>
      <c r="D170" s="45" t="s">
        <v>274</v>
      </c>
      <c r="E170" s="45" t="s">
        <v>30</v>
      </c>
      <c r="F170" s="68">
        <v>495.475</v>
      </c>
    </row>
    <row r="171" spans="1:6" s="20" customFormat="1" ht="12" customHeight="1">
      <c r="A171" s="127" t="s">
        <v>837</v>
      </c>
      <c r="B171" s="44" t="s">
        <v>145</v>
      </c>
      <c r="C171" s="44" t="s">
        <v>838</v>
      </c>
      <c r="D171" s="45"/>
      <c r="E171" s="45"/>
      <c r="F171" s="73">
        <f>F172</f>
        <v>348.6</v>
      </c>
    </row>
    <row r="172" spans="1:6" s="21" customFormat="1" ht="21" customHeight="1">
      <c r="A172" s="8" t="s">
        <v>989</v>
      </c>
      <c r="B172" s="46" t="s">
        <v>145</v>
      </c>
      <c r="C172" s="46" t="s">
        <v>838</v>
      </c>
      <c r="D172" s="139" t="s">
        <v>990</v>
      </c>
      <c r="E172" s="46" t="s">
        <v>285</v>
      </c>
      <c r="F172" s="74">
        <f>F173</f>
        <v>348.6</v>
      </c>
    </row>
    <row r="173" spans="1:6" s="20" customFormat="1" ht="14.25" customHeight="1">
      <c r="A173" s="9" t="s">
        <v>22</v>
      </c>
      <c r="B173" s="45" t="s">
        <v>145</v>
      </c>
      <c r="C173" s="45" t="s">
        <v>838</v>
      </c>
      <c r="D173" s="125" t="s">
        <v>990</v>
      </c>
      <c r="E173" s="45" t="s">
        <v>21</v>
      </c>
      <c r="F173" s="68">
        <v>348.6</v>
      </c>
    </row>
    <row r="174" spans="1:6" s="20" customFormat="1" ht="12.75">
      <c r="A174" s="6" t="s">
        <v>143</v>
      </c>
      <c r="B174" s="44" t="s">
        <v>145</v>
      </c>
      <c r="C174" s="44" t="s">
        <v>141</v>
      </c>
      <c r="D174" s="44"/>
      <c r="E174" s="44"/>
      <c r="F174" s="73">
        <f>F178+F175</f>
        <v>88406.81100000002</v>
      </c>
    </row>
    <row r="175" spans="1:6" s="21" customFormat="1" ht="36.75" customHeight="1">
      <c r="A175" s="8" t="s">
        <v>678</v>
      </c>
      <c r="B175" s="46" t="s">
        <v>145</v>
      </c>
      <c r="C175" s="46" t="s">
        <v>141</v>
      </c>
      <c r="D175" s="46" t="s">
        <v>680</v>
      </c>
      <c r="E175" s="46" t="s">
        <v>285</v>
      </c>
      <c r="F175" s="74">
        <f>F176</f>
        <v>37654.859</v>
      </c>
    </row>
    <row r="176" spans="1:6" s="21" customFormat="1" ht="24.75" customHeight="1">
      <c r="A176" s="8" t="s">
        <v>540</v>
      </c>
      <c r="B176" s="46" t="s">
        <v>145</v>
      </c>
      <c r="C176" s="46" t="s">
        <v>141</v>
      </c>
      <c r="D176" s="46" t="s">
        <v>679</v>
      </c>
      <c r="E176" s="46" t="s">
        <v>285</v>
      </c>
      <c r="F176" s="74">
        <f>F177</f>
        <v>37654.859</v>
      </c>
    </row>
    <row r="177" spans="1:6" s="20" customFormat="1" ht="24.75" customHeight="1">
      <c r="A177" s="9" t="s">
        <v>27</v>
      </c>
      <c r="B177" s="45" t="s">
        <v>145</v>
      </c>
      <c r="C177" s="45" t="s">
        <v>141</v>
      </c>
      <c r="D177" s="45" t="s">
        <v>679</v>
      </c>
      <c r="E177" s="45" t="s">
        <v>30</v>
      </c>
      <c r="F177" s="68">
        <v>37654.859</v>
      </c>
    </row>
    <row r="178" spans="1:6" s="21" customFormat="1" ht="12.75">
      <c r="A178" s="8" t="s">
        <v>120</v>
      </c>
      <c r="B178" s="46" t="s">
        <v>145</v>
      </c>
      <c r="C178" s="46" t="s">
        <v>141</v>
      </c>
      <c r="D178" s="46" t="s">
        <v>249</v>
      </c>
      <c r="E178" s="46" t="s">
        <v>285</v>
      </c>
      <c r="F178" s="74">
        <f>F179+F187+F190</f>
        <v>50751.95200000001</v>
      </c>
    </row>
    <row r="179" spans="1:6" s="20" customFormat="1" ht="22.5">
      <c r="A179" s="8" t="s">
        <v>151</v>
      </c>
      <c r="B179" s="46" t="s">
        <v>145</v>
      </c>
      <c r="C179" s="46" t="s">
        <v>141</v>
      </c>
      <c r="D179" s="46" t="s">
        <v>250</v>
      </c>
      <c r="E179" s="46" t="s">
        <v>285</v>
      </c>
      <c r="F179" s="74">
        <f>F180</f>
        <v>50558.52500000001</v>
      </c>
    </row>
    <row r="180" spans="1:6" s="21" customFormat="1" ht="23.25" customHeight="1">
      <c r="A180" s="8" t="s">
        <v>603</v>
      </c>
      <c r="B180" s="46" t="s">
        <v>145</v>
      </c>
      <c r="C180" s="46" t="s">
        <v>141</v>
      </c>
      <c r="D180" s="46" t="s">
        <v>251</v>
      </c>
      <c r="E180" s="46" t="s">
        <v>285</v>
      </c>
      <c r="F180" s="74">
        <f>F181+F184</f>
        <v>50558.52500000001</v>
      </c>
    </row>
    <row r="181" spans="1:6" s="19" customFormat="1" ht="31.5" customHeight="1">
      <c r="A181" s="8" t="s">
        <v>722</v>
      </c>
      <c r="B181" s="46" t="s">
        <v>145</v>
      </c>
      <c r="C181" s="46" t="s">
        <v>141</v>
      </c>
      <c r="D181" s="46" t="s">
        <v>720</v>
      </c>
      <c r="E181" s="46" t="s">
        <v>285</v>
      </c>
      <c r="F181" s="94">
        <f>F182+F183</f>
        <v>10978.073</v>
      </c>
    </row>
    <row r="182" spans="1:6" s="19" customFormat="1" ht="24" customHeight="1">
      <c r="A182" s="9" t="s">
        <v>27</v>
      </c>
      <c r="B182" s="45" t="s">
        <v>145</v>
      </c>
      <c r="C182" s="45" t="s">
        <v>141</v>
      </c>
      <c r="D182" s="45" t="s">
        <v>720</v>
      </c>
      <c r="E182" s="45" t="s">
        <v>30</v>
      </c>
      <c r="F182" s="80">
        <v>2277.398</v>
      </c>
    </row>
    <row r="183" spans="1:6" s="19" customFormat="1" ht="24" customHeight="1">
      <c r="A183" s="9" t="s">
        <v>57</v>
      </c>
      <c r="B183" s="45" t="s">
        <v>145</v>
      </c>
      <c r="C183" s="45" t="s">
        <v>141</v>
      </c>
      <c r="D183" s="45" t="s">
        <v>720</v>
      </c>
      <c r="E183" s="45" t="s">
        <v>56</v>
      </c>
      <c r="F183" s="80">
        <v>8700.675</v>
      </c>
    </row>
    <row r="184" spans="1:6" s="19" customFormat="1" ht="33.75" customHeight="1">
      <c r="A184" s="8" t="s">
        <v>723</v>
      </c>
      <c r="B184" s="46" t="s">
        <v>145</v>
      </c>
      <c r="C184" s="46" t="s">
        <v>141</v>
      </c>
      <c r="D184" s="46" t="s">
        <v>721</v>
      </c>
      <c r="E184" s="46" t="s">
        <v>285</v>
      </c>
      <c r="F184" s="94">
        <f>F185+F186</f>
        <v>39580.452000000005</v>
      </c>
    </row>
    <row r="185" spans="1:6" s="19" customFormat="1" ht="24" customHeight="1">
      <c r="A185" s="9" t="s">
        <v>27</v>
      </c>
      <c r="B185" s="45" t="s">
        <v>145</v>
      </c>
      <c r="C185" s="45" t="s">
        <v>141</v>
      </c>
      <c r="D185" s="45" t="s">
        <v>721</v>
      </c>
      <c r="E185" s="45" t="s">
        <v>30</v>
      </c>
      <c r="F185" s="80">
        <v>10724.305</v>
      </c>
    </row>
    <row r="186" spans="1:6" s="19" customFormat="1" ht="24" customHeight="1">
      <c r="A186" s="9" t="s">
        <v>121</v>
      </c>
      <c r="B186" s="45" t="s">
        <v>145</v>
      </c>
      <c r="C186" s="45" t="s">
        <v>141</v>
      </c>
      <c r="D186" s="45" t="s">
        <v>721</v>
      </c>
      <c r="E186" s="45" t="s">
        <v>29</v>
      </c>
      <c r="F186" s="80">
        <v>28856.147</v>
      </c>
    </row>
    <row r="187" spans="1:6" s="21" customFormat="1" ht="24" customHeight="1">
      <c r="A187" s="8" t="s">
        <v>604</v>
      </c>
      <c r="B187" s="46" t="s">
        <v>145</v>
      </c>
      <c r="C187" s="46" t="s">
        <v>141</v>
      </c>
      <c r="D187" s="46" t="s">
        <v>253</v>
      </c>
      <c r="E187" s="46" t="s">
        <v>285</v>
      </c>
      <c r="F187" s="94">
        <f>F188</f>
        <v>0</v>
      </c>
    </row>
    <row r="188" spans="1:6" s="21" customFormat="1" ht="24" customHeight="1">
      <c r="A188" s="8" t="s">
        <v>877</v>
      </c>
      <c r="B188" s="46" t="s">
        <v>145</v>
      </c>
      <c r="C188" s="46" t="s">
        <v>141</v>
      </c>
      <c r="D188" s="148" t="s">
        <v>878</v>
      </c>
      <c r="E188" s="46" t="s">
        <v>285</v>
      </c>
      <c r="F188" s="94">
        <f>F189</f>
        <v>0</v>
      </c>
    </row>
    <row r="189" spans="1:6" s="19" customFormat="1" ht="24" customHeight="1">
      <c r="A189" s="9" t="s">
        <v>27</v>
      </c>
      <c r="B189" s="45" t="s">
        <v>145</v>
      </c>
      <c r="C189" s="45" t="s">
        <v>141</v>
      </c>
      <c r="D189" s="125" t="s">
        <v>878</v>
      </c>
      <c r="E189" s="45" t="s">
        <v>30</v>
      </c>
      <c r="F189" s="80">
        <v>0</v>
      </c>
    </row>
    <row r="190" spans="1:6" s="19" customFormat="1" ht="24" customHeight="1">
      <c r="A190" s="8" t="s">
        <v>992</v>
      </c>
      <c r="B190" s="46" t="s">
        <v>145</v>
      </c>
      <c r="C190" s="46" t="s">
        <v>141</v>
      </c>
      <c r="D190" s="139" t="s">
        <v>993</v>
      </c>
      <c r="E190" s="46" t="s">
        <v>285</v>
      </c>
      <c r="F190" s="94">
        <f>F191</f>
        <v>193.427</v>
      </c>
    </row>
    <row r="191" spans="1:6" s="19" customFormat="1" ht="24" customHeight="1">
      <c r="A191" s="9" t="s">
        <v>27</v>
      </c>
      <c r="B191" s="45" t="s">
        <v>145</v>
      </c>
      <c r="C191" s="45" t="s">
        <v>141</v>
      </c>
      <c r="D191" s="125" t="s">
        <v>993</v>
      </c>
      <c r="E191" s="45" t="s">
        <v>30</v>
      </c>
      <c r="F191" s="80">
        <v>193.427</v>
      </c>
    </row>
    <row r="192" spans="1:6" s="19" customFormat="1" ht="10.5" customHeight="1">
      <c r="A192" s="6" t="s">
        <v>389</v>
      </c>
      <c r="B192" s="44" t="s">
        <v>145</v>
      </c>
      <c r="C192" s="44" t="s">
        <v>387</v>
      </c>
      <c r="D192" s="45"/>
      <c r="E192" s="45"/>
      <c r="F192" s="73">
        <f>F197+F193</f>
        <v>28196.280000000002</v>
      </c>
    </row>
    <row r="193" spans="1:6" s="20" customFormat="1" ht="36" customHeight="1">
      <c r="A193" s="8" t="s">
        <v>681</v>
      </c>
      <c r="B193" s="46" t="s">
        <v>145</v>
      </c>
      <c r="C193" s="46" t="s">
        <v>387</v>
      </c>
      <c r="D193" s="46" t="s">
        <v>683</v>
      </c>
      <c r="E193" s="45" t="s">
        <v>285</v>
      </c>
      <c r="F193" s="74">
        <f>F194</f>
        <v>8813.588</v>
      </c>
    </row>
    <row r="194" spans="1:6" s="21" customFormat="1" ht="23.25" customHeight="1">
      <c r="A194" s="8" t="s">
        <v>682</v>
      </c>
      <c r="B194" s="46" t="s">
        <v>145</v>
      </c>
      <c r="C194" s="46" t="s">
        <v>387</v>
      </c>
      <c r="D194" s="46" t="s">
        <v>684</v>
      </c>
      <c r="E194" s="46" t="s">
        <v>285</v>
      </c>
      <c r="F194" s="74">
        <f>F195+F196</f>
        <v>8813.588</v>
      </c>
    </row>
    <row r="195" spans="1:6" s="20" customFormat="1" ht="25.5" customHeight="1">
      <c r="A195" s="9" t="s">
        <v>27</v>
      </c>
      <c r="B195" s="45" t="s">
        <v>145</v>
      </c>
      <c r="C195" s="45" t="s">
        <v>387</v>
      </c>
      <c r="D195" s="45" t="s">
        <v>684</v>
      </c>
      <c r="E195" s="45" t="s">
        <v>30</v>
      </c>
      <c r="F195" s="68">
        <v>0</v>
      </c>
    </row>
    <row r="196" spans="1:6" s="20" customFormat="1" ht="25.5" customHeight="1">
      <c r="A196" s="9" t="s">
        <v>57</v>
      </c>
      <c r="B196" s="45" t="s">
        <v>145</v>
      </c>
      <c r="C196" s="45" t="s">
        <v>387</v>
      </c>
      <c r="D196" s="45" t="s">
        <v>684</v>
      </c>
      <c r="E196" s="45" t="s">
        <v>56</v>
      </c>
      <c r="F196" s="68">
        <v>8813.588</v>
      </c>
    </row>
    <row r="197" spans="1:6" s="19" customFormat="1" ht="36.75" customHeight="1">
      <c r="A197" s="8" t="s">
        <v>602</v>
      </c>
      <c r="B197" s="46" t="s">
        <v>145</v>
      </c>
      <c r="C197" s="46" t="s">
        <v>387</v>
      </c>
      <c r="D197" s="46" t="s">
        <v>386</v>
      </c>
      <c r="E197" s="46" t="s">
        <v>285</v>
      </c>
      <c r="F197" s="74">
        <f>F198</f>
        <v>19382.692000000003</v>
      </c>
    </row>
    <row r="198" spans="1:6" s="19" customFormat="1" ht="59.25" customHeight="1">
      <c r="A198" s="8" t="s">
        <v>388</v>
      </c>
      <c r="B198" s="46" t="s">
        <v>145</v>
      </c>
      <c r="C198" s="46" t="s">
        <v>387</v>
      </c>
      <c r="D198" s="46" t="s">
        <v>473</v>
      </c>
      <c r="E198" s="46" t="s">
        <v>285</v>
      </c>
      <c r="F198" s="74">
        <f>F199+F200</f>
        <v>19382.692000000003</v>
      </c>
    </row>
    <row r="199" spans="1:6" s="19" customFormat="1" ht="23.25" customHeight="1">
      <c r="A199" s="9" t="s">
        <v>27</v>
      </c>
      <c r="B199" s="45" t="s">
        <v>145</v>
      </c>
      <c r="C199" s="45" t="s">
        <v>387</v>
      </c>
      <c r="D199" s="45" t="s">
        <v>561</v>
      </c>
      <c r="E199" s="45" t="s">
        <v>30</v>
      </c>
      <c r="F199" s="68">
        <v>12829.637</v>
      </c>
    </row>
    <row r="200" spans="1:6" s="19" customFormat="1" ht="23.25" customHeight="1">
      <c r="A200" s="9" t="s">
        <v>57</v>
      </c>
      <c r="B200" s="45" t="s">
        <v>145</v>
      </c>
      <c r="C200" s="45" t="s">
        <v>387</v>
      </c>
      <c r="D200" s="45" t="s">
        <v>561</v>
      </c>
      <c r="E200" s="45" t="s">
        <v>56</v>
      </c>
      <c r="F200" s="68">
        <v>6553.055</v>
      </c>
    </row>
    <row r="201" spans="1:6" s="28" customFormat="1" ht="14.25" customHeight="1">
      <c r="A201" s="6" t="s">
        <v>220</v>
      </c>
      <c r="B201" s="44" t="s">
        <v>145</v>
      </c>
      <c r="C201" s="44" t="s">
        <v>58</v>
      </c>
      <c r="D201" s="44"/>
      <c r="E201" s="44"/>
      <c r="F201" s="73">
        <f>F202+F207+F205</f>
        <v>9686.922</v>
      </c>
    </row>
    <row r="202" spans="1:6" s="21" customFormat="1" ht="35.25" customHeight="1">
      <c r="A202" s="8" t="s">
        <v>441</v>
      </c>
      <c r="B202" s="46" t="s">
        <v>145</v>
      </c>
      <c r="C202" s="46" t="s">
        <v>58</v>
      </c>
      <c r="D202" s="46" t="s">
        <v>442</v>
      </c>
      <c r="E202" s="46" t="s">
        <v>285</v>
      </c>
      <c r="F202" s="74">
        <f>F203</f>
        <v>9374.687</v>
      </c>
    </row>
    <row r="203" spans="1:6" s="21" customFormat="1" ht="24" customHeight="1">
      <c r="A203" s="8" t="s">
        <v>440</v>
      </c>
      <c r="B203" s="46" t="s">
        <v>145</v>
      </c>
      <c r="C203" s="46" t="s">
        <v>58</v>
      </c>
      <c r="D203" s="46" t="s">
        <v>474</v>
      </c>
      <c r="E203" s="46" t="s">
        <v>285</v>
      </c>
      <c r="F203" s="74">
        <f>F204</f>
        <v>9374.687</v>
      </c>
    </row>
    <row r="204" spans="1:6" s="21" customFormat="1" ht="24" customHeight="1">
      <c r="A204" s="9" t="s">
        <v>27</v>
      </c>
      <c r="B204" s="45" t="s">
        <v>145</v>
      </c>
      <c r="C204" s="45" t="s">
        <v>58</v>
      </c>
      <c r="D204" s="45" t="s">
        <v>474</v>
      </c>
      <c r="E204" s="45" t="s">
        <v>30</v>
      </c>
      <c r="F204" s="68">
        <v>9374.687</v>
      </c>
    </row>
    <row r="205" spans="1:6" s="21" customFormat="1" ht="24" customHeight="1">
      <c r="A205" s="8" t="s">
        <v>992</v>
      </c>
      <c r="B205" s="46" t="s">
        <v>145</v>
      </c>
      <c r="C205" s="46" t="s">
        <v>58</v>
      </c>
      <c r="D205" s="139" t="s">
        <v>993</v>
      </c>
      <c r="E205" s="46" t="s">
        <v>285</v>
      </c>
      <c r="F205" s="94">
        <f>F206</f>
        <v>112.235</v>
      </c>
    </row>
    <row r="206" spans="1:6" s="21" customFormat="1" ht="24" customHeight="1">
      <c r="A206" s="9" t="s">
        <v>27</v>
      </c>
      <c r="B206" s="45" t="s">
        <v>145</v>
      </c>
      <c r="C206" s="45" t="s">
        <v>58</v>
      </c>
      <c r="D206" s="125" t="s">
        <v>993</v>
      </c>
      <c r="E206" s="45" t="s">
        <v>30</v>
      </c>
      <c r="F206" s="80">
        <v>112.235</v>
      </c>
    </row>
    <row r="207" spans="1:6" s="21" customFormat="1" ht="24" customHeight="1">
      <c r="A207" s="8" t="s">
        <v>635</v>
      </c>
      <c r="B207" s="46" t="s">
        <v>145</v>
      </c>
      <c r="C207" s="46" t="s">
        <v>58</v>
      </c>
      <c r="D207" s="46" t="s">
        <v>636</v>
      </c>
      <c r="E207" s="46" t="s">
        <v>285</v>
      </c>
      <c r="F207" s="74">
        <f>F208+F209</f>
        <v>200</v>
      </c>
    </row>
    <row r="208" spans="1:6" s="21" customFormat="1" ht="24" customHeight="1">
      <c r="A208" s="9" t="s">
        <v>27</v>
      </c>
      <c r="B208" s="45" t="s">
        <v>145</v>
      </c>
      <c r="C208" s="45" t="s">
        <v>58</v>
      </c>
      <c r="D208" s="45" t="s">
        <v>636</v>
      </c>
      <c r="E208" s="45" t="s">
        <v>30</v>
      </c>
      <c r="F208" s="68">
        <v>0</v>
      </c>
    </row>
    <row r="209" spans="1:6" s="21" customFormat="1" ht="24" customHeight="1">
      <c r="A209" s="9" t="s">
        <v>121</v>
      </c>
      <c r="B209" s="45" t="s">
        <v>145</v>
      </c>
      <c r="C209" s="45" t="s">
        <v>58</v>
      </c>
      <c r="D209" s="45" t="s">
        <v>636</v>
      </c>
      <c r="E209" s="45" t="s">
        <v>29</v>
      </c>
      <c r="F209" s="68">
        <v>200</v>
      </c>
    </row>
    <row r="210" spans="1:6" s="23" customFormat="1" ht="21.75" customHeight="1">
      <c r="A210" s="6" t="s">
        <v>144</v>
      </c>
      <c r="B210" s="44" t="s">
        <v>145</v>
      </c>
      <c r="C210" s="44" t="s">
        <v>142</v>
      </c>
      <c r="D210" s="45"/>
      <c r="E210" s="45"/>
      <c r="F210" s="73">
        <f>F214+F230+F211</f>
        <v>55846.03</v>
      </c>
    </row>
    <row r="211" spans="1:6" s="23" customFormat="1" ht="46.5" customHeight="1">
      <c r="A211" s="8" t="s">
        <v>385</v>
      </c>
      <c r="B211" s="46" t="s">
        <v>145</v>
      </c>
      <c r="C211" s="46" t="s">
        <v>142</v>
      </c>
      <c r="D211" s="46" t="s">
        <v>386</v>
      </c>
      <c r="E211" s="46" t="s">
        <v>285</v>
      </c>
      <c r="F211" s="74">
        <f>F212</f>
        <v>30300</v>
      </c>
    </row>
    <row r="212" spans="1:6" s="23" customFormat="1" ht="13.5" customHeight="1">
      <c r="A212" s="8" t="s">
        <v>477</v>
      </c>
      <c r="B212" s="46" t="s">
        <v>145</v>
      </c>
      <c r="C212" s="46" t="s">
        <v>142</v>
      </c>
      <c r="D212" s="46" t="s">
        <v>476</v>
      </c>
      <c r="E212" s="46" t="s">
        <v>285</v>
      </c>
      <c r="F212" s="74">
        <f>F213</f>
        <v>30300</v>
      </c>
    </row>
    <row r="213" spans="1:6" s="23" customFormat="1" ht="23.25" customHeight="1">
      <c r="A213" s="9" t="s">
        <v>341</v>
      </c>
      <c r="B213" s="45" t="s">
        <v>145</v>
      </c>
      <c r="C213" s="45" t="s">
        <v>142</v>
      </c>
      <c r="D213" s="45" t="s">
        <v>476</v>
      </c>
      <c r="E213" s="45" t="s">
        <v>56</v>
      </c>
      <c r="F213" s="68">
        <v>30300</v>
      </c>
    </row>
    <row r="214" spans="1:6" s="23" customFormat="1" ht="12.75">
      <c r="A214" s="8" t="s">
        <v>120</v>
      </c>
      <c r="B214" s="46" t="s">
        <v>145</v>
      </c>
      <c r="C214" s="46" t="s">
        <v>142</v>
      </c>
      <c r="D214" s="46" t="s">
        <v>249</v>
      </c>
      <c r="E214" s="46" t="s">
        <v>285</v>
      </c>
      <c r="F214" s="74">
        <f>F215+F228</f>
        <v>11622.085</v>
      </c>
    </row>
    <row r="215" spans="1:6" s="23" customFormat="1" ht="22.5">
      <c r="A215" s="8" t="s">
        <v>604</v>
      </c>
      <c r="B215" s="46" t="s">
        <v>145</v>
      </c>
      <c r="C215" s="46" t="s">
        <v>142</v>
      </c>
      <c r="D215" s="46" t="s">
        <v>253</v>
      </c>
      <c r="E215" s="46" t="s">
        <v>285</v>
      </c>
      <c r="F215" s="74">
        <f>F216+F220+F224+F226</f>
        <v>11168.003999999999</v>
      </c>
    </row>
    <row r="216" spans="1:6" s="23" customFormat="1" ht="22.5">
      <c r="A216" s="8" t="s">
        <v>254</v>
      </c>
      <c r="B216" s="46" t="s">
        <v>145</v>
      </c>
      <c r="C216" s="46" t="s">
        <v>142</v>
      </c>
      <c r="D216" s="46" t="s">
        <v>255</v>
      </c>
      <c r="E216" s="46" t="s">
        <v>285</v>
      </c>
      <c r="F216" s="74">
        <f>F217+F218+F219</f>
        <v>5338.275000000001</v>
      </c>
    </row>
    <row r="217" spans="1:6" s="23" customFormat="1" ht="24" customHeight="1">
      <c r="A217" s="9" t="s">
        <v>27</v>
      </c>
      <c r="B217" s="45" t="s">
        <v>145</v>
      </c>
      <c r="C217" s="45" t="s">
        <v>142</v>
      </c>
      <c r="D217" s="45" t="s">
        <v>255</v>
      </c>
      <c r="E217" s="45" t="s">
        <v>30</v>
      </c>
      <c r="F217" s="68">
        <v>5121.84</v>
      </c>
    </row>
    <row r="218" spans="1:6" s="23" customFormat="1" ht="24" customHeight="1">
      <c r="A218" s="9" t="s">
        <v>341</v>
      </c>
      <c r="B218" s="45" t="s">
        <v>145</v>
      </c>
      <c r="C218" s="45" t="s">
        <v>142</v>
      </c>
      <c r="D218" s="45" t="s">
        <v>255</v>
      </c>
      <c r="E218" s="45" t="s">
        <v>56</v>
      </c>
      <c r="F218" s="68">
        <v>95.051</v>
      </c>
    </row>
    <row r="219" spans="1:6" s="23" customFormat="1" ht="11.25" customHeight="1">
      <c r="A219" s="9" t="s">
        <v>22</v>
      </c>
      <c r="B219" s="45" t="s">
        <v>145</v>
      </c>
      <c r="C219" s="45" t="s">
        <v>142</v>
      </c>
      <c r="D219" s="45" t="s">
        <v>255</v>
      </c>
      <c r="E219" s="45" t="s">
        <v>21</v>
      </c>
      <c r="F219" s="68">
        <v>121.384</v>
      </c>
    </row>
    <row r="220" spans="1:6" s="23" customFormat="1" ht="22.5">
      <c r="A220" s="8" t="s">
        <v>312</v>
      </c>
      <c r="B220" s="46" t="s">
        <v>145</v>
      </c>
      <c r="C220" s="46" t="s">
        <v>142</v>
      </c>
      <c r="D220" s="46" t="s">
        <v>256</v>
      </c>
      <c r="E220" s="46" t="s">
        <v>285</v>
      </c>
      <c r="F220" s="74">
        <f>F221+F222+F223</f>
        <v>5577.724</v>
      </c>
    </row>
    <row r="221" spans="1:6" s="23" customFormat="1" ht="24" customHeight="1">
      <c r="A221" s="9" t="s">
        <v>27</v>
      </c>
      <c r="B221" s="45" t="s">
        <v>145</v>
      </c>
      <c r="C221" s="45" t="s">
        <v>142</v>
      </c>
      <c r="D221" s="45" t="s">
        <v>256</v>
      </c>
      <c r="E221" s="45" t="s">
        <v>30</v>
      </c>
      <c r="F221" s="68">
        <v>4596.228</v>
      </c>
    </row>
    <row r="222" spans="1:6" s="23" customFormat="1" ht="24" customHeight="1">
      <c r="A222" s="9" t="s">
        <v>341</v>
      </c>
      <c r="B222" s="45" t="s">
        <v>145</v>
      </c>
      <c r="C222" s="45" t="s">
        <v>142</v>
      </c>
      <c r="D222" s="45" t="s">
        <v>256</v>
      </c>
      <c r="E222" s="45" t="s">
        <v>56</v>
      </c>
      <c r="F222" s="68">
        <v>831.496</v>
      </c>
    </row>
    <row r="223" spans="1:6" s="23" customFormat="1" ht="14.25" customHeight="1">
      <c r="A223" s="9" t="s">
        <v>22</v>
      </c>
      <c r="B223" s="45" t="s">
        <v>145</v>
      </c>
      <c r="C223" s="45" t="s">
        <v>142</v>
      </c>
      <c r="D223" s="45" t="s">
        <v>256</v>
      </c>
      <c r="E223" s="45" t="s">
        <v>21</v>
      </c>
      <c r="F223" s="68">
        <v>150</v>
      </c>
    </row>
    <row r="224" spans="1:6" s="23" customFormat="1" ht="25.5" customHeight="1">
      <c r="A224" s="8" t="s">
        <v>595</v>
      </c>
      <c r="B224" s="46" t="s">
        <v>145</v>
      </c>
      <c r="C224" s="46" t="s">
        <v>142</v>
      </c>
      <c r="D224" s="46" t="s">
        <v>594</v>
      </c>
      <c r="E224" s="46" t="s">
        <v>285</v>
      </c>
      <c r="F224" s="74">
        <f>F225</f>
        <v>252.005</v>
      </c>
    </row>
    <row r="225" spans="1:6" s="23" customFormat="1" ht="24" customHeight="1">
      <c r="A225" s="9" t="s">
        <v>27</v>
      </c>
      <c r="B225" s="45" t="s">
        <v>145</v>
      </c>
      <c r="C225" s="45" t="s">
        <v>142</v>
      </c>
      <c r="D225" s="45" t="s">
        <v>594</v>
      </c>
      <c r="E225" s="45" t="s">
        <v>30</v>
      </c>
      <c r="F225" s="68">
        <v>252.005</v>
      </c>
    </row>
    <row r="226" spans="1:6" s="23" customFormat="1" ht="38.25" customHeight="1">
      <c r="A226" s="8" t="s">
        <v>598</v>
      </c>
      <c r="B226" s="46" t="s">
        <v>145</v>
      </c>
      <c r="C226" s="46" t="s">
        <v>142</v>
      </c>
      <c r="D226" s="46" t="s">
        <v>597</v>
      </c>
      <c r="E226" s="46" t="s">
        <v>285</v>
      </c>
      <c r="F226" s="74">
        <f>F227</f>
        <v>0</v>
      </c>
    </row>
    <row r="227" spans="1:6" s="23" customFormat="1" ht="24" customHeight="1">
      <c r="A227" s="9" t="s">
        <v>27</v>
      </c>
      <c r="B227" s="45" t="s">
        <v>145</v>
      </c>
      <c r="C227" s="45" t="s">
        <v>142</v>
      </c>
      <c r="D227" s="45" t="s">
        <v>597</v>
      </c>
      <c r="E227" s="45" t="s">
        <v>30</v>
      </c>
      <c r="F227" s="68">
        <v>0</v>
      </c>
    </row>
    <row r="228" spans="1:6" s="23" customFormat="1" ht="33.75" customHeight="1">
      <c r="A228" s="8" t="s">
        <v>384</v>
      </c>
      <c r="B228" s="46" t="s">
        <v>145</v>
      </c>
      <c r="C228" s="46" t="s">
        <v>142</v>
      </c>
      <c r="D228" s="46" t="s">
        <v>257</v>
      </c>
      <c r="E228" s="46" t="s">
        <v>285</v>
      </c>
      <c r="F228" s="74">
        <f>F229</f>
        <v>454.081</v>
      </c>
    </row>
    <row r="229" spans="1:6" s="23" customFormat="1" ht="24" customHeight="1">
      <c r="A229" s="9" t="s">
        <v>27</v>
      </c>
      <c r="B229" s="45" t="s">
        <v>145</v>
      </c>
      <c r="C229" s="45" t="s">
        <v>142</v>
      </c>
      <c r="D229" s="45" t="s">
        <v>257</v>
      </c>
      <c r="E229" s="45" t="s">
        <v>30</v>
      </c>
      <c r="F229" s="68">
        <v>454.081</v>
      </c>
    </row>
    <row r="230" spans="1:6" s="19" customFormat="1" ht="12.75">
      <c r="A230" s="8" t="s">
        <v>149</v>
      </c>
      <c r="B230" s="46" t="s">
        <v>145</v>
      </c>
      <c r="C230" s="46" t="s">
        <v>142</v>
      </c>
      <c r="D230" s="46" t="s">
        <v>96</v>
      </c>
      <c r="E230" s="46" t="s">
        <v>285</v>
      </c>
      <c r="F230" s="74">
        <f>F234+F231+F242+F244</f>
        <v>13923.945</v>
      </c>
    </row>
    <row r="231" spans="1:6" s="19" customFormat="1" ht="33.75">
      <c r="A231" s="8" t="s">
        <v>303</v>
      </c>
      <c r="B231" s="46" t="s">
        <v>145</v>
      </c>
      <c r="C231" s="46" t="s">
        <v>142</v>
      </c>
      <c r="D231" s="46" t="s">
        <v>479</v>
      </c>
      <c r="E231" s="46" t="s">
        <v>285</v>
      </c>
      <c r="F231" s="74">
        <f>F232+F233</f>
        <v>62.6</v>
      </c>
    </row>
    <row r="232" spans="1:6" s="19" customFormat="1" ht="45">
      <c r="A232" s="9" t="s">
        <v>28</v>
      </c>
      <c r="B232" s="45" t="s">
        <v>145</v>
      </c>
      <c r="C232" s="45" t="s">
        <v>142</v>
      </c>
      <c r="D232" s="45" t="s">
        <v>479</v>
      </c>
      <c r="E232" s="45" t="s">
        <v>26</v>
      </c>
      <c r="F232" s="68">
        <v>56</v>
      </c>
    </row>
    <row r="233" spans="1:6" s="19" customFormat="1" ht="23.25" customHeight="1">
      <c r="A233" s="9" t="s">
        <v>27</v>
      </c>
      <c r="B233" s="45" t="s">
        <v>145</v>
      </c>
      <c r="C233" s="45" t="s">
        <v>142</v>
      </c>
      <c r="D233" s="45" t="s">
        <v>479</v>
      </c>
      <c r="E233" s="45" t="s">
        <v>30</v>
      </c>
      <c r="F233" s="68">
        <v>6.6</v>
      </c>
    </row>
    <row r="234" spans="1:6" s="19" customFormat="1" ht="12.75">
      <c r="A234" s="8" t="s">
        <v>95</v>
      </c>
      <c r="B234" s="46" t="s">
        <v>145</v>
      </c>
      <c r="C234" s="46" t="s">
        <v>142</v>
      </c>
      <c r="D234" s="46" t="s">
        <v>97</v>
      </c>
      <c r="E234" s="46" t="s">
        <v>285</v>
      </c>
      <c r="F234" s="74">
        <f>F237+F235</f>
        <v>12794.496</v>
      </c>
    </row>
    <row r="235" spans="1:6" s="19" customFormat="1" ht="22.5">
      <c r="A235" s="8" t="s">
        <v>729</v>
      </c>
      <c r="B235" s="46" t="s">
        <v>145</v>
      </c>
      <c r="C235" s="46" t="s">
        <v>142</v>
      </c>
      <c r="D235" s="46" t="s">
        <v>109</v>
      </c>
      <c r="E235" s="46" t="s">
        <v>285</v>
      </c>
      <c r="F235" s="74">
        <f>F236</f>
        <v>1550</v>
      </c>
    </row>
    <row r="236" spans="1:6" s="20" customFormat="1" ht="12.75">
      <c r="A236" s="9" t="s">
        <v>22</v>
      </c>
      <c r="B236" s="45" t="s">
        <v>145</v>
      </c>
      <c r="C236" s="45" t="s">
        <v>142</v>
      </c>
      <c r="D236" s="45" t="s">
        <v>109</v>
      </c>
      <c r="E236" s="45" t="s">
        <v>21</v>
      </c>
      <c r="F236" s="68">
        <v>1550</v>
      </c>
    </row>
    <row r="237" spans="1:6" s="19" customFormat="1" ht="12.75" customHeight="1">
      <c r="A237" s="8" t="s">
        <v>284</v>
      </c>
      <c r="B237" s="46" t="s">
        <v>145</v>
      </c>
      <c r="C237" s="46" t="s">
        <v>142</v>
      </c>
      <c r="D237" s="46" t="s">
        <v>98</v>
      </c>
      <c r="E237" s="46" t="s">
        <v>285</v>
      </c>
      <c r="F237" s="74">
        <f>F238</f>
        <v>11244.496</v>
      </c>
    </row>
    <row r="238" spans="1:6" s="19" customFormat="1" ht="22.5">
      <c r="A238" s="8" t="s">
        <v>101</v>
      </c>
      <c r="B238" s="46" t="s">
        <v>145</v>
      </c>
      <c r="C238" s="46" t="s">
        <v>142</v>
      </c>
      <c r="D238" s="46" t="s">
        <v>99</v>
      </c>
      <c r="E238" s="46" t="s">
        <v>285</v>
      </c>
      <c r="F238" s="74">
        <f>F239+F240+F241</f>
        <v>11244.496</v>
      </c>
    </row>
    <row r="239" spans="1:6" s="19" customFormat="1" ht="47.25" customHeight="1">
      <c r="A239" s="9" t="s">
        <v>28</v>
      </c>
      <c r="B239" s="45" t="s">
        <v>145</v>
      </c>
      <c r="C239" s="45" t="s">
        <v>142</v>
      </c>
      <c r="D239" s="45" t="s">
        <v>99</v>
      </c>
      <c r="E239" s="45" t="s">
        <v>26</v>
      </c>
      <c r="F239" s="68">
        <v>10586.17</v>
      </c>
    </row>
    <row r="240" spans="1:6" s="19" customFormat="1" ht="23.25" customHeight="1">
      <c r="A240" s="9" t="s">
        <v>27</v>
      </c>
      <c r="B240" s="45" t="s">
        <v>145</v>
      </c>
      <c r="C240" s="45" t="s">
        <v>142</v>
      </c>
      <c r="D240" s="45" t="s">
        <v>99</v>
      </c>
      <c r="E240" s="45" t="s">
        <v>30</v>
      </c>
      <c r="F240" s="68">
        <v>652.051</v>
      </c>
    </row>
    <row r="241" spans="1:6" s="19" customFormat="1" ht="12.75">
      <c r="A241" s="9" t="s">
        <v>22</v>
      </c>
      <c r="B241" s="45" t="s">
        <v>145</v>
      </c>
      <c r="C241" s="45" t="s">
        <v>142</v>
      </c>
      <c r="D241" s="45" t="s">
        <v>99</v>
      </c>
      <c r="E241" s="45" t="s">
        <v>21</v>
      </c>
      <c r="F241" s="68">
        <v>6.275</v>
      </c>
    </row>
    <row r="242" spans="1:6" s="21" customFormat="1" ht="12.75">
      <c r="A242" s="8" t="s">
        <v>805</v>
      </c>
      <c r="B242" s="46" t="s">
        <v>145</v>
      </c>
      <c r="C242" s="46" t="s">
        <v>142</v>
      </c>
      <c r="D242" s="46" t="s">
        <v>806</v>
      </c>
      <c r="E242" s="46" t="s">
        <v>285</v>
      </c>
      <c r="F242" s="74">
        <f>F243</f>
        <v>1040.449</v>
      </c>
    </row>
    <row r="243" spans="1:6" s="19" customFormat="1" ht="12.75">
      <c r="A243" s="9" t="s">
        <v>22</v>
      </c>
      <c r="B243" s="45" t="s">
        <v>145</v>
      </c>
      <c r="C243" s="45" t="s">
        <v>142</v>
      </c>
      <c r="D243" s="45" t="s">
        <v>806</v>
      </c>
      <c r="E243" s="45" t="s">
        <v>21</v>
      </c>
      <c r="F243" s="68">
        <v>1040.449</v>
      </c>
    </row>
    <row r="244" spans="1:6" s="21" customFormat="1" ht="72.75" customHeight="1">
      <c r="A244" s="34" t="s">
        <v>929</v>
      </c>
      <c r="B244" s="46" t="s">
        <v>145</v>
      </c>
      <c r="C244" s="46" t="s">
        <v>142</v>
      </c>
      <c r="D244" s="46" t="s">
        <v>930</v>
      </c>
      <c r="E244" s="46" t="s">
        <v>285</v>
      </c>
      <c r="F244" s="74">
        <f>F245</f>
        <v>26.4</v>
      </c>
    </row>
    <row r="245" spans="1:6" s="19" customFormat="1" ht="12.75">
      <c r="A245" s="9" t="s">
        <v>22</v>
      </c>
      <c r="B245" s="45" t="s">
        <v>145</v>
      </c>
      <c r="C245" s="45" t="s">
        <v>142</v>
      </c>
      <c r="D245" s="45" t="s">
        <v>930</v>
      </c>
      <c r="E245" s="45" t="s">
        <v>21</v>
      </c>
      <c r="F245" s="68">
        <v>26.4</v>
      </c>
    </row>
    <row r="246" spans="1:6" s="28" customFormat="1" ht="14.25" customHeight="1">
      <c r="A246" s="6" t="s">
        <v>701</v>
      </c>
      <c r="B246" s="44" t="s">
        <v>145</v>
      </c>
      <c r="C246" s="44" t="s">
        <v>702</v>
      </c>
      <c r="D246" s="44"/>
      <c r="E246" s="44"/>
      <c r="F246" s="73">
        <f>F249+F247</f>
        <v>450.499</v>
      </c>
    </row>
    <row r="247" spans="1:6" s="28" customFormat="1" ht="22.5" customHeight="1">
      <c r="A247" s="8" t="s">
        <v>845</v>
      </c>
      <c r="B247" s="46" t="s">
        <v>145</v>
      </c>
      <c r="C247" s="46" t="s">
        <v>702</v>
      </c>
      <c r="D247" s="46" t="s">
        <v>846</v>
      </c>
      <c r="E247" s="46" t="s">
        <v>285</v>
      </c>
      <c r="F247" s="74">
        <f>F248</f>
        <v>324.99</v>
      </c>
    </row>
    <row r="248" spans="1:6" s="28" customFormat="1" ht="24.75" customHeight="1">
      <c r="A248" s="9" t="s">
        <v>27</v>
      </c>
      <c r="B248" s="45" t="s">
        <v>145</v>
      </c>
      <c r="C248" s="45" t="s">
        <v>702</v>
      </c>
      <c r="D248" s="45" t="s">
        <v>846</v>
      </c>
      <c r="E248" s="45" t="s">
        <v>30</v>
      </c>
      <c r="F248" s="68">
        <v>324.99</v>
      </c>
    </row>
    <row r="249" spans="1:6" s="19" customFormat="1" ht="22.5">
      <c r="A249" s="8" t="s">
        <v>604</v>
      </c>
      <c r="B249" s="46" t="s">
        <v>145</v>
      </c>
      <c r="C249" s="46" t="s">
        <v>702</v>
      </c>
      <c r="D249" s="46" t="s">
        <v>253</v>
      </c>
      <c r="E249" s="46" t="s">
        <v>285</v>
      </c>
      <c r="F249" s="74">
        <f>F250</f>
        <v>125.509</v>
      </c>
    </row>
    <row r="250" spans="1:6" s="19" customFormat="1" ht="56.25">
      <c r="A250" s="8" t="s">
        <v>959</v>
      </c>
      <c r="B250" s="46" t="s">
        <v>145</v>
      </c>
      <c r="C250" s="46" t="s">
        <v>702</v>
      </c>
      <c r="D250" s="46" t="s">
        <v>960</v>
      </c>
      <c r="E250" s="46" t="s">
        <v>285</v>
      </c>
      <c r="F250" s="74">
        <f>F251</f>
        <v>125.509</v>
      </c>
    </row>
    <row r="251" spans="1:6" s="19" customFormat="1" ht="25.5" customHeight="1">
      <c r="A251" s="9" t="s">
        <v>27</v>
      </c>
      <c r="B251" s="45" t="s">
        <v>145</v>
      </c>
      <c r="C251" s="45" t="s">
        <v>702</v>
      </c>
      <c r="D251" s="45" t="s">
        <v>960</v>
      </c>
      <c r="E251" s="45" t="s">
        <v>30</v>
      </c>
      <c r="F251" s="68">
        <v>125.509</v>
      </c>
    </row>
    <row r="252" spans="1:6" s="19" customFormat="1" ht="12.75">
      <c r="A252" s="6" t="s">
        <v>362</v>
      </c>
      <c r="B252" s="44" t="s">
        <v>145</v>
      </c>
      <c r="C252" s="44" t="s">
        <v>127</v>
      </c>
      <c r="D252" s="44"/>
      <c r="E252" s="44"/>
      <c r="F252" s="73">
        <f>F253</f>
        <v>150.846</v>
      </c>
    </row>
    <row r="253" spans="1:6" s="19" customFormat="1" ht="22.5">
      <c r="A253" s="8" t="s">
        <v>310</v>
      </c>
      <c r="B253" s="46" t="s">
        <v>145</v>
      </c>
      <c r="C253" s="46" t="s">
        <v>127</v>
      </c>
      <c r="D253" s="46" t="s">
        <v>276</v>
      </c>
      <c r="E253" s="46" t="s">
        <v>285</v>
      </c>
      <c r="F253" s="74">
        <f>F254</f>
        <v>150.846</v>
      </c>
    </row>
    <row r="254" spans="1:6" s="19" customFormat="1" ht="22.5">
      <c r="A254" s="8" t="s">
        <v>412</v>
      </c>
      <c r="B254" s="46" t="s">
        <v>145</v>
      </c>
      <c r="C254" s="46" t="s">
        <v>127</v>
      </c>
      <c r="D254" s="46" t="s">
        <v>413</v>
      </c>
      <c r="E254" s="46" t="s">
        <v>285</v>
      </c>
      <c r="F254" s="74">
        <f>F255+F256</f>
        <v>150.846</v>
      </c>
    </row>
    <row r="255" spans="1:6" s="19" customFormat="1" ht="27.75" customHeight="1">
      <c r="A255" s="9" t="s">
        <v>27</v>
      </c>
      <c r="B255" s="45" t="s">
        <v>145</v>
      </c>
      <c r="C255" s="45" t="s">
        <v>127</v>
      </c>
      <c r="D255" s="45" t="s">
        <v>413</v>
      </c>
      <c r="E255" s="45" t="s">
        <v>30</v>
      </c>
      <c r="F255" s="68">
        <v>150.846</v>
      </c>
    </row>
    <row r="256" spans="1:6" s="19" customFormat="1" ht="12" customHeight="1">
      <c r="A256" s="9" t="s">
        <v>22</v>
      </c>
      <c r="B256" s="45" t="s">
        <v>145</v>
      </c>
      <c r="C256" s="45" t="s">
        <v>127</v>
      </c>
      <c r="D256" s="45" t="s">
        <v>413</v>
      </c>
      <c r="E256" s="45" t="s">
        <v>21</v>
      </c>
      <c r="F256" s="68">
        <v>0</v>
      </c>
    </row>
    <row r="257" spans="1:6" s="19" customFormat="1" ht="12.75">
      <c r="A257" s="6" t="s">
        <v>128</v>
      </c>
      <c r="B257" s="44" t="s">
        <v>145</v>
      </c>
      <c r="C257" s="44" t="s">
        <v>74</v>
      </c>
      <c r="D257" s="45"/>
      <c r="E257" s="45"/>
      <c r="F257" s="73">
        <f>F258+F261</f>
        <v>150154.824</v>
      </c>
    </row>
    <row r="258" spans="1:6" s="19" customFormat="1" ht="33.75">
      <c r="A258" s="8" t="s">
        <v>643</v>
      </c>
      <c r="B258" s="46" t="s">
        <v>145</v>
      </c>
      <c r="C258" s="46" t="s">
        <v>74</v>
      </c>
      <c r="D258" s="46" t="s">
        <v>859</v>
      </c>
      <c r="E258" s="46" t="s">
        <v>285</v>
      </c>
      <c r="F258" s="74">
        <f>F259+F260</f>
        <v>149994.824</v>
      </c>
    </row>
    <row r="259" spans="1:6" s="19" customFormat="1" ht="24" customHeight="1">
      <c r="A259" s="9" t="s">
        <v>27</v>
      </c>
      <c r="B259" s="45" t="s">
        <v>145</v>
      </c>
      <c r="C259" s="45" t="s">
        <v>74</v>
      </c>
      <c r="D259" s="45" t="s">
        <v>859</v>
      </c>
      <c r="E259" s="45" t="s">
        <v>30</v>
      </c>
      <c r="F259" s="68">
        <v>0</v>
      </c>
    </row>
    <row r="260" spans="1:6" s="19" customFormat="1" ht="24" customHeight="1">
      <c r="A260" s="9" t="s">
        <v>341</v>
      </c>
      <c r="B260" s="45" t="s">
        <v>145</v>
      </c>
      <c r="C260" s="45" t="s">
        <v>74</v>
      </c>
      <c r="D260" s="45" t="s">
        <v>859</v>
      </c>
      <c r="E260" s="45" t="s">
        <v>56</v>
      </c>
      <c r="F260" s="68">
        <v>149994.824</v>
      </c>
    </row>
    <row r="261" spans="1:6" s="21" customFormat="1" ht="37.5" customHeight="1">
      <c r="A261" s="8" t="s">
        <v>860</v>
      </c>
      <c r="B261" s="46" t="s">
        <v>145</v>
      </c>
      <c r="C261" s="46" t="s">
        <v>74</v>
      </c>
      <c r="D261" s="46" t="s">
        <v>861</v>
      </c>
      <c r="E261" s="46" t="s">
        <v>285</v>
      </c>
      <c r="F261" s="74">
        <f>F262+F263</f>
        <v>160</v>
      </c>
    </row>
    <row r="262" spans="1:6" s="20" customFormat="1" ht="23.25" customHeight="1">
      <c r="A262" s="9" t="s">
        <v>27</v>
      </c>
      <c r="B262" s="45" t="s">
        <v>145</v>
      </c>
      <c r="C262" s="45" t="s">
        <v>74</v>
      </c>
      <c r="D262" s="45" t="s">
        <v>861</v>
      </c>
      <c r="E262" s="45" t="s">
        <v>30</v>
      </c>
      <c r="F262" s="68">
        <v>0</v>
      </c>
    </row>
    <row r="263" spans="1:6" s="20" customFormat="1" ht="23.25" customHeight="1">
      <c r="A263" s="9" t="s">
        <v>341</v>
      </c>
      <c r="B263" s="45" t="s">
        <v>145</v>
      </c>
      <c r="C263" s="45" t="s">
        <v>74</v>
      </c>
      <c r="D263" s="45" t="s">
        <v>861</v>
      </c>
      <c r="E263" s="45" t="s">
        <v>56</v>
      </c>
      <c r="F263" s="68">
        <v>160</v>
      </c>
    </row>
    <row r="264" spans="1:6" s="19" customFormat="1" ht="17.25" customHeight="1">
      <c r="A264" s="12" t="s">
        <v>788</v>
      </c>
      <c r="B264" s="44" t="s">
        <v>145</v>
      </c>
      <c r="C264" s="44" t="s">
        <v>198</v>
      </c>
      <c r="D264" s="44"/>
      <c r="E264" s="45"/>
      <c r="F264" s="73">
        <f>F265</f>
        <v>0.19</v>
      </c>
    </row>
    <row r="265" spans="1:6" s="19" customFormat="1" ht="22.5">
      <c r="A265" s="8" t="s">
        <v>308</v>
      </c>
      <c r="B265" s="46" t="s">
        <v>145</v>
      </c>
      <c r="C265" s="46" t="s">
        <v>198</v>
      </c>
      <c r="D265" s="46" t="s">
        <v>281</v>
      </c>
      <c r="E265" s="46" t="s">
        <v>285</v>
      </c>
      <c r="F265" s="74">
        <f>F266</f>
        <v>0.19</v>
      </c>
    </row>
    <row r="266" spans="1:6" s="19" customFormat="1" ht="24" customHeight="1">
      <c r="A266" s="9" t="s">
        <v>27</v>
      </c>
      <c r="B266" s="46" t="s">
        <v>145</v>
      </c>
      <c r="C266" s="46" t="s">
        <v>198</v>
      </c>
      <c r="D266" s="46" t="s">
        <v>281</v>
      </c>
      <c r="E266" s="45" t="s">
        <v>30</v>
      </c>
      <c r="F266" s="68">
        <v>0.19</v>
      </c>
    </row>
    <row r="267" spans="1:6" s="19" customFormat="1" ht="12.75">
      <c r="A267" s="6" t="s">
        <v>369</v>
      </c>
      <c r="B267" s="44" t="s">
        <v>145</v>
      </c>
      <c r="C267" s="44" t="s">
        <v>199</v>
      </c>
      <c r="D267" s="45"/>
      <c r="E267" s="3"/>
      <c r="F267" s="73">
        <f>F268</f>
        <v>300.31</v>
      </c>
    </row>
    <row r="268" spans="1:6" s="19" customFormat="1" ht="22.5">
      <c r="A268" s="8" t="s">
        <v>600</v>
      </c>
      <c r="B268" s="46" t="s">
        <v>145</v>
      </c>
      <c r="C268" s="46" t="s">
        <v>199</v>
      </c>
      <c r="D268" s="46" t="s">
        <v>269</v>
      </c>
      <c r="E268" s="46" t="s">
        <v>285</v>
      </c>
      <c r="F268" s="74">
        <f>F269</f>
        <v>300.31</v>
      </c>
    </row>
    <row r="269" spans="1:6" s="19" customFormat="1" ht="25.5" customHeight="1">
      <c r="A269" s="9" t="s">
        <v>27</v>
      </c>
      <c r="B269" s="45" t="s">
        <v>145</v>
      </c>
      <c r="C269" s="45" t="s">
        <v>199</v>
      </c>
      <c r="D269" s="45" t="s">
        <v>269</v>
      </c>
      <c r="E269" s="45" t="s">
        <v>30</v>
      </c>
      <c r="F269" s="68">
        <v>300.31</v>
      </c>
    </row>
    <row r="270" spans="1:6" s="28" customFormat="1" ht="15" customHeight="1">
      <c r="A270" s="6" t="s">
        <v>136</v>
      </c>
      <c r="B270" s="44" t="s">
        <v>145</v>
      </c>
      <c r="C270" s="44" t="s">
        <v>137</v>
      </c>
      <c r="D270" s="44"/>
      <c r="E270" s="44"/>
      <c r="F270" s="73">
        <f>F271+F276</f>
        <v>7257.599999999999</v>
      </c>
    </row>
    <row r="271" spans="1:6" s="19" customFormat="1" ht="36.75" customHeight="1">
      <c r="A271" s="8" t="s">
        <v>653</v>
      </c>
      <c r="B271" s="46" t="s">
        <v>145</v>
      </c>
      <c r="C271" s="46" t="s">
        <v>137</v>
      </c>
      <c r="D271" s="46" t="s">
        <v>386</v>
      </c>
      <c r="E271" s="46" t="s">
        <v>285</v>
      </c>
      <c r="F271" s="68">
        <f>F272+F274</f>
        <v>6496.2</v>
      </c>
    </row>
    <row r="272" spans="1:6" s="19" customFormat="1" ht="60.75" customHeight="1">
      <c r="A272" s="8" t="s">
        <v>654</v>
      </c>
      <c r="B272" s="46" t="s">
        <v>145</v>
      </c>
      <c r="C272" s="46" t="s">
        <v>137</v>
      </c>
      <c r="D272" s="46" t="s">
        <v>700</v>
      </c>
      <c r="E272" s="46" t="s">
        <v>285</v>
      </c>
      <c r="F272" s="74">
        <f>F273</f>
        <v>4592.7</v>
      </c>
    </row>
    <row r="273" spans="1:6" s="19" customFormat="1" ht="15" customHeight="1">
      <c r="A273" s="9" t="s">
        <v>24</v>
      </c>
      <c r="B273" s="45" t="s">
        <v>145</v>
      </c>
      <c r="C273" s="45" t="s">
        <v>137</v>
      </c>
      <c r="D273" s="45" t="s">
        <v>700</v>
      </c>
      <c r="E273" s="45" t="s">
        <v>23</v>
      </c>
      <c r="F273" s="68">
        <v>4592.7</v>
      </c>
    </row>
    <row r="274" spans="1:6" s="19" customFormat="1" ht="69.75" customHeight="1">
      <c r="A274" s="8" t="s">
        <v>908</v>
      </c>
      <c r="B274" s="46" t="s">
        <v>145</v>
      </c>
      <c r="C274" s="46" t="s">
        <v>137</v>
      </c>
      <c r="D274" s="46" t="s">
        <v>909</v>
      </c>
      <c r="E274" s="46" t="s">
        <v>285</v>
      </c>
      <c r="F274" s="74">
        <f>F275</f>
        <v>1903.5</v>
      </c>
    </row>
    <row r="275" spans="1:6" s="19" customFormat="1" ht="15" customHeight="1">
      <c r="A275" s="9" t="s">
        <v>24</v>
      </c>
      <c r="B275" s="45" t="s">
        <v>145</v>
      </c>
      <c r="C275" s="45" t="s">
        <v>137</v>
      </c>
      <c r="D275" s="45" t="s">
        <v>909</v>
      </c>
      <c r="E275" s="45" t="s">
        <v>23</v>
      </c>
      <c r="F275" s="68">
        <v>1903.5</v>
      </c>
    </row>
    <row r="276" spans="1:6" s="19" customFormat="1" ht="39" customHeight="1">
      <c r="A276" s="8" t="s">
        <v>910</v>
      </c>
      <c r="B276" s="46" t="s">
        <v>145</v>
      </c>
      <c r="C276" s="46" t="s">
        <v>137</v>
      </c>
      <c r="D276" s="139" t="s">
        <v>911</v>
      </c>
      <c r="E276" s="46" t="s">
        <v>285</v>
      </c>
      <c r="F276" s="74">
        <f>F277</f>
        <v>761.4</v>
      </c>
    </row>
    <row r="277" spans="1:6" s="19" customFormat="1" ht="15" customHeight="1">
      <c r="A277" s="9" t="s">
        <v>24</v>
      </c>
      <c r="B277" s="45" t="s">
        <v>145</v>
      </c>
      <c r="C277" s="45" t="s">
        <v>137</v>
      </c>
      <c r="D277" s="135" t="s">
        <v>911</v>
      </c>
      <c r="E277" s="45" t="s">
        <v>23</v>
      </c>
      <c r="F277" s="68">
        <v>761.4</v>
      </c>
    </row>
    <row r="278" spans="1:6" ht="27" customHeight="1">
      <c r="A278" s="5" t="s">
        <v>51</v>
      </c>
      <c r="B278" s="81" t="s">
        <v>125</v>
      </c>
      <c r="C278" s="82" t="s">
        <v>247</v>
      </c>
      <c r="D278" s="82"/>
      <c r="E278" s="82" t="s">
        <v>247</v>
      </c>
      <c r="F278" s="72">
        <f>F283+F315+F417+F435+F463+F395+F460+F279</f>
        <v>556643.4838</v>
      </c>
    </row>
    <row r="279" spans="1:6" s="98" customFormat="1" ht="14.25" customHeight="1">
      <c r="A279" s="6" t="s">
        <v>143</v>
      </c>
      <c r="B279" s="44" t="s">
        <v>125</v>
      </c>
      <c r="C279" s="44" t="s">
        <v>141</v>
      </c>
      <c r="D279" s="3"/>
      <c r="E279" s="3"/>
      <c r="F279" s="73">
        <f>F280</f>
        <v>122</v>
      </c>
    </row>
    <row r="280" spans="1:6" s="97" customFormat="1" ht="27" customHeight="1">
      <c r="A280" s="8" t="s">
        <v>603</v>
      </c>
      <c r="B280" s="46" t="s">
        <v>125</v>
      </c>
      <c r="C280" s="46" t="s">
        <v>141</v>
      </c>
      <c r="D280" s="46" t="s">
        <v>251</v>
      </c>
      <c r="E280" s="46" t="s">
        <v>285</v>
      </c>
      <c r="F280" s="74">
        <f>F281</f>
        <v>122</v>
      </c>
    </row>
    <row r="281" spans="1:6" s="97" customFormat="1" ht="27" customHeight="1">
      <c r="A281" s="8" t="s">
        <v>722</v>
      </c>
      <c r="B281" s="46" t="s">
        <v>125</v>
      </c>
      <c r="C281" s="46" t="s">
        <v>141</v>
      </c>
      <c r="D281" s="46" t="s">
        <v>720</v>
      </c>
      <c r="E281" s="46" t="s">
        <v>285</v>
      </c>
      <c r="F281" s="74">
        <f>F282</f>
        <v>122</v>
      </c>
    </row>
    <row r="282" spans="1:6" s="96" customFormat="1" ht="27" customHeight="1">
      <c r="A282" s="9" t="s">
        <v>27</v>
      </c>
      <c r="B282" s="45" t="s">
        <v>125</v>
      </c>
      <c r="C282" s="45" t="s">
        <v>141</v>
      </c>
      <c r="D282" s="45" t="s">
        <v>720</v>
      </c>
      <c r="E282" s="45" t="s">
        <v>30</v>
      </c>
      <c r="F282" s="68">
        <v>122</v>
      </c>
    </row>
    <row r="283" spans="1:6" s="19" customFormat="1" ht="12.75" customHeight="1">
      <c r="A283" s="6" t="s">
        <v>126</v>
      </c>
      <c r="B283" s="44" t="s">
        <v>125</v>
      </c>
      <c r="C283" s="44" t="s">
        <v>127</v>
      </c>
      <c r="D283" s="44"/>
      <c r="E283" s="44" t="s">
        <v>247</v>
      </c>
      <c r="F283" s="73">
        <f>F297+F287+F295+F313+F284</f>
        <v>99055.82199999999</v>
      </c>
    </row>
    <row r="284" spans="1:6" s="19" customFormat="1" ht="27" customHeight="1">
      <c r="A284" s="8" t="s">
        <v>630</v>
      </c>
      <c r="B284" s="46" t="s">
        <v>125</v>
      </c>
      <c r="C284" s="46" t="s">
        <v>127</v>
      </c>
      <c r="D284" s="46" t="s">
        <v>158</v>
      </c>
      <c r="E284" s="46" t="s">
        <v>285</v>
      </c>
      <c r="F284" s="74">
        <f>F285</f>
        <v>1083.12</v>
      </c>
    </row>
    <row r="285" spans="1:6" s="19" customFormat="1" ht="36.75" customHeight="1">
      <c r="A285" s="8" t="s">
        <v>963</v>
      </c>
      <c r="B285" s="46" t="s">
        <v>125</v>
      </c>
      <c r="C285" s="46" t="s">
        <v>127</v>
      </c>
      <c r="D285" s="46" t="s">
        <v>964</v>
      </c>
      <c r="E285" s="46" t="s">
        <v>285</v>
      </c>
      <c r="F285" s="74">
        <f>F286</f>
        <v>1083.12</v>
      </c>
    </row>
    <row r="286" spans="1:6" s="19" customFormat="1" ht="23.25" customHeight="1">
      <c r="A286" s="9" t="s">
        <v>27</v>
      </c>
      <c r="B286" s="45" t="s">
        <v>125</v>
      </c>
      <c r="C286" s="45" t="s">
        <v>127</v>
      </c>
      <c r="D286" s="45" t="s">
        <v>964</v>
      </c>
      <c r="E286" s="45" t="s">
        <v>30</v>
      </c>
      <c r="F286" s="68">
        <v>1083.12</v>
      </c>
    </row>
    <row r="287" spans="1:6" s="19" customFormat="1" ht="33" customHeight="1">
      <c r="A287" s="8" t="s">
        <v>48</v>
      </c>
      <c r="B287" s="46" t="s">
        <v>125</v>
      </c>
      <c r="C287" s="46" t="s">
        <v>127</v>
      </c>
      <c r="D287" s="46" t="s">
        <v>157</v>
      </c>
      <c r="E287" s="46" t="s">
        <v>285</v>
      </c>
      <c r="F287" s="74">
        <f>F293+F288+F291</f>
        <v>63963.28599999999</v>
      </c>
    </row>
    <row r="288" spans="1:6" s="19" customFormat="1" ht="47.25" customHeight="1">
      <c r="A288" s="8" t="s">
        <v>49</v>
      </c>
      <c r="B288" s="46" t="s">
        <v>125</v>
      </c>
      <c r="C288" s="46" t="s">
        <v>127</v>
      </c>
      <c r="D288" s="46" t="s">
        <v>686</v>
      </c>
      <c r="E288" s="46" t="s">
        <v>285</v>
      </c>
      <c r="F288" s="74">
        <f>F289+F290</f>
        <v>63089.085999999996</v>
      </c>
    </row>
    <row r="289" spans="1:6" s="19" customFormat="1" ht="47.25" customHeight="1">
      <c r="A289" s="9" t="s">
        <v>28</v>
      </c>
      <c r="B289" s="45" t="s">
        <v>125</v>
      </c>
      <c r="C289" s="45" t="s">
        <v>127</v>
      </c>
      <c r="D289" s="45" t="s">
        <v>686</v>
      </c>
      <c r="E289" s="45" t="s">
        <v>26</v>
      </c>
      <c r="F289" s="68">
        <v>62838.789</v>
      </c>
    </row>
    <row r="290" spans="1:6" s="19" customFormat="1" ht="24.75" customHeight="1">
      <c r="A290" s="9" t="s">
        <v>27</v>
      </c>
      <c r="B290" s="45" t="s">
        <v>125</v>
      </c>
      <c r="C290" s="45" t="s">
        <v>127</v>
      </c>
      <c r="D290" s="45" t="s">
        <v>686</v>
      </c>
      <c r="E290" s="45" t="s">
        <v>30</v>
      </c>
      <c r="F290" s="68">
        <v>250.297</v>
      </c>
    </row>
    <row r="291" spans="1:6" s="19" customFormat="1" ht="68.25" customHeight="1">
      <c r="A291" s="34" t="s">
        <v>480</v>
      </c>
      <c r="B291" s="46" t="s">
        <v>125</v>
      </c>
      <c r="C291" s="46" t="s">
        <v>127</v>
      </c>
      <c r="D291" s="46" t="s">
        <v>687</v>
      </c>
      <c r="E291" s="46" t="s">
        <v>285</v>
      </c>
      <c r="F291" s="74">
        <f>F292</f>
        <v>266.5</v>
      </c>
    </row>
    <row r="292" spans="1:6" s="19" customFormat="1" ht="24.75" customHeight="1">
      <c r="A292" s="9" t="s">
        <v>27</v>
      </c>
      <c r="B292" s="45" t="s">
        <v>125</v>
      </c>
      <c r="C292" s="45" t="s">
        <v>127</v>
      </c>
      <c r="D292" s="45" t="s">
        <v>687</v>
      </c>
      <c r="E292" s="45" t="s">
        <v>30</v>
      </c>
      <c r="F292" s="68">
        <v>266.5</v>
      </c>
    </row>
    <row r="293" spans="1:6" s="19" customFormat="1" ht="23.25" customHeight="1">
      <c r="A293" s="8" t="s">
        <v>563</v>
      </c>
      <c r="B293" s="46" t="s">
        <v>125</v>
      </c>
      <c r="C293" s="46" t="s">
        <v>127</v>
      </c>
      <c r="D293" s="46" t="s">
        <v>564</v>
      </c>
      <c r="E293" s="46" t="s">
        <v>285</v>
      </c>
      <c r="F293" s="74">
        <f>F294</f>
        <v>607.7</v>
      </c>
    </row>
    <row r="294" spans="1:6" s="19" customFormat="1" ht="24.75" customHeight="1">
      <c r="A294" s="9" t="s">
        <v>27</v>
      </c>
      <c r="B294" s="45" t="s">
        <v>125</v>
      </c>
      <c r="C294" s="45" t="s">
        <v>127</v>
      </c>
      <c r="D294" s="45" t="s">
        <v>564</v>
      </c>
      <c r="E294" s="45" t="s">
        <v>30</v>
      </c>
      <c r="F294" s="68">
        <v>607.7</v>
      </c>
    </row>
    <row r="295" spans="1:6" s="19" customFormat="1" ht="35.25" customHeight="1">
      <c r="A295" s="8" t="s">
        <v>226</v>
      </c>
      <c r="B295" s="46" t="s">
        <v>125</v>
      </c>
      <c r="C295" s="46" t="s">
        <v>127</v>
      </c>
      <c r="D295" s="46" t="s">
        <v>504</v>
      </c>
      <c r="E295" s="46" t="s">
        <v>285</v>
      </c>
      <c r="F295" s="74">
        <f>F296</f>
        <v>3360.287</v>
      </c>
    </row>
    <row r="296" spans="1:6" s="19" customFormat="1" ht="49.5" customHeight="1">
      <c r="A296" s="9" t="s">
        <v>28</v>
      </c>
      <c r="B296" s="45" t="s">
        <v>125</v>
      </c>
      <c r="C296" s="45" t="s">
        <v>127</v>
      </c>
      <c r="D296" s="45" t="s">
        <v>504</v>
      </c>
      <c r="E296" s="45" t="s">
        <v>26</v>
      </c>
      <c r="F296" s="68">
        <v>3360.287</v>
      </c>
    </row>
    <row r="297" spans="1:6" s="19" customFormat="1" ht="24" customHeight="1">
      <c r="A297" s="8" t="s">
        <v>12</v>
      </c>
      <c r="B297" s="46" t="s">
        <v>125</v>
      </c>
      <c r="C297" s="46" t="s">
        <v>127</v>
      </c>
      <c r="D297" s="46" t="s">
        <v>249</v>
      </c>
      <c r="E297" s="46" t="s">
        <v>285</v>
      </c>
      <c r="F297" s="74">
        <f>F298</f>
        <v>30649.129000000004</v>
      </c>
    </row>
    <row r="298" spans="1:6" s="21" customFormat="1" ht="24" customHeight="1">
      <c r="A298" s="8" t="s">
        <v>310</v>
      </c>
      <c r="B298" s="46" t="s">
        <v>125</v>
      </c>
      <c r="C298" s="46" t="s">
        <v>127</v>
      </c>
      <c r="D298" s="46" t="s">
        <v>276</v>
      </c>
      <c r="E298" s="46" t="s">
        <v>285</v>
      </c>
      <c r="F298" s="74">
        <f>F299+F305+F309+F311+F303+F307</f>
        <v>30649.129000000004</v>
      </c>
    </row>
    <row r="299" spans="1:6" s="21" customFormat="1" ht="22.5" customHeight="1">
      <c r="A299" s="8" t="s">
        <v>412</v>
      </c>
      <c r="B299" s="46" t="s">
        <v>125</v>
      </c>
      <c r="C299" s="46" t="s">
        <v>127</v>
      </c>
      <c r="D299" s="46" t="s">
        <v>413</v>
      </c>
      <c r="E299" s="46" t="s">
        <v>285</v>
      </c>
      <c r="F299" s="94">
        <f>F300+F301+F302</f>
        <v>26650.984</v>
      </c>
    </row>
    <row r="300" spans="1:6" s="20" customFormat="1" ht="46.5" customHeight="1">
      <c r="A300" s="9" t="s">
        <v>28</v>
      </c>
      <c r="B300" s="45" t="s">
        <v>125</v>
      </c>
      <c r="C300" s="45" t="s">
        <v>127</v>
      </c>
      <c r="D300" s="45" t="s">
        <v>413</v>
      </c>
      <c r="E300" s="45" t="s">
        <v>26</v>
      </c>
      <c r="F300" s="80">
        <v>9064.193</v>
      </c>
    </row>
    <row r="301" spans="1:6" s="20" customFormat="1" ht="24" customHeight="1">
      <c r="A301" s="9" t="s">
        <v>27</v>
      </c>
      <c r="B301" s="45" t="s">
        <v>125</v>
      </c>
      <c r="C301" s="45" t="s">
        <v>127</v>
      </c>
      <c r="D301" s="45" t="s">
        <v>413</v>
      </c>
      <c r="E301" s="45" t="s">
        <v>30</v>
      </c>
      <c r="F301" s="80">
        <v>16369.217</v>
      </c>
    </row>
    <row r="302" spans="1:6" s="20" customFormat="1" ht="11.25" customHeight="1">
      <c r="A302" s="9" t="s">
        <v>22</v>
      </c>
      <c r="B302" s="45" t="s">
        <v>125</v>
      </c>
      <c r="C302" s="45" t="s">
        <v>127</v>
      </c>
      <c r="D302" s="45" t="s">
        <v>413</v>
      </c>
      <c r="E302" s="45" t="s">
        <v>21</v>
      </c>
      <c r="F302" s="80">
        <v>1217.574</v>
      </c>
    </row>
    <row r="303" spans="1:6" s="20" customFormat="1" ht="73.5" customHeight="1">
      <c r="A303" s="9" t="s">
        <v>880</v>
      </c>
      <c r="B303" s="46" t="s">
        <v>125</v>
      </c>
      <c r="C303" s="46" t="s">
        <v>127</v>
      </c>
      <c r="D303" s="45" t="s">
        <v>881</v>
      </c>
      <c r="E303" s="46" t="s">
        <v>285</v>
      </c>
      <c r="F303" s="74">
        <f>F304</f>
        <v>90</v>
      </c>
    </row>
    <row r="304" spans="1:6" s="20" customFormat="1" ht="26.25" customHeight="1">
      <c r="A304" s="9" t="s">
        <v>27</v>
      </c>
      <c r="B304" s="45" t="s">
        <v>125</v>
      </c>
      <c r="C304" s="45" t="s">
        <v>127</v>
      </c>
      <c r="D304" s="45" t="s">
        <v>881</v>
      </c>
      <c r="E304" s="45" t="s">
        <v>30</v>
      </c>
      <c r="F304" s="80">
        <v>90</v>
      </c>
    </row>
    <row r="305" spans="1:6" s="21" customFormat="1" ht="36" customHeight="1">
      <c r="A305" s="8" t="s">
        <v>730</v>
      </c>
      <c r="B305" s="46" t="s">
        <v>125</v>
      </c>
      <c r="C305" s="46" t="s">
        <v>127</v>
      </c>
      <c r="D305" s="46" t="s">
        <v>731</v>
      </c>
      <c r="E305" s="46" t="s">
        <v>285</v>
      </c>
      <c r="F305" s="74">
        <f>F306</f>
        <v>1883.254</v>
      </c>
    </row>
    <row r="306" spans="1:6" s="20" customFormat="1" ht="25.5" customHeight="1">
      <c r="A306" s="9" t="s">
        <v>27</v>
      </c>
      <c r="B306" s="45" t="s">
        <v>125</v>
      </c>
      <c r="C306" s="45" t="s">
        <v>127</v>
      </c>
      <c r="D306" s="45" t="s">
        <v>731</v>
      </c>
      <c r="E306" s="45" t="s">
        <v>30</v>
      </c>
      <c r="F306" s="80">
        <v>1883.254</v>
      </c>
    </row>
    <row r="307" spans="1:6" s="21" customFormat="1" ht="36" customHeight="1">
      <c r="A307" s="8" t="s">
        <v>963</v>
      </c>
      <c r="B307" s="46" t="s">
        <v>125</v>
      </c>
      <c r="C307" s="46" t="s">
        <v>127</v>
      </c>
      <c r="D307" s="143" t="s">
        <v>996</v>
      </c>
      <c r="E307" s="46" t="s">
        <v>285</v>
      </c>
      <c r="F307" s="74">
        <f>F308</f>
        <v>1.08</v>
      </c>
    </row>
    <row r="308" spans="1:6" s="20" customFormat="1" ht="25.5" customHeight="1">
      <c r="A308" s="9" t="s">
        <v>27</v>
      </c>
      <c r="B308" s="45" t="s">
        <v>125</v>
      </c>
      <c r="C308" s="45" t="s">
        <v>127</v>
      </c>
      <c r="D308" s="125" t="s">
        <v>996</v>
      </c>
      <c r="E308" s="45" t="s">
        <v>30</v>
      </c>
      <c r="F308" s="80">
        <v>1.08</v>
      </c>
    </row>
    <row r="309" spans="1:6" s="20" customFormat="1" ht="35.25" customHeight="1">
      <c r="A309" s="8" t="s">
        <v>435</v>
      </c>
      <c r="B309" s="46" t="s">
        <v>125</v>
      </c>
      <c r="C309" s="46" t="s">
        <v>127</v>
      </c>
      <c r="D309" s="46" t="s">
        <v>432</v>
      </c>
      <c r="E309" s="46" t="s">
        <v>285</v>
      </c>
      <c r="F309" s="74">
        <f>F310</f>
        <v>1955.811</v>
      </c>
    </row>
    <row r="310" spans="1:6" s="20" customFormat="1" ht="24.75" customHeight="1">
      <c r="A310" s="9" t="s">
        <v>27</v>
      </c>
      <c r="B310" s="45" t="s">
        <v>125</v>
      </c>
      <c r="C310" s="45" t="s">
        <v>127</v>
      </c>
      <c r="D310" s="45" t="s">
        <v>432</v>
      </c>
      <c r="E310" s="45" t="s">
        <v>30</v>
      </c>
      <c r="F310" s="80">
        <v>1955.811</v>
      </c>
    </row>
    <row r="311" spans="1:6" s="21" customFormat="1" ht="24.75" customHeight="1">
      <c r="A311" s="8" t="s">
        <v>563</v>
      </c>
      <c r="B311" s="46" t="s">
        <v>125</v>
      </c>
      <c r="C311" s="46" t="s">
        <v>127</v>
      </c>
      <c r="D311" s="46" t="s">
        <v>821</v>
      </c>
      <c r="E311" s="46" t="s">
        <v>285</v>
      </c>
      <c r="F311" s="74">
        <f>F312</f>
        <v>68</v>
      </c>
    </row>
    <row r="312" spans="1:6" s="20" customFormat="1" ht="24.75" customHeight="1">
      <c r="A312" s="9" t="s">
        <v>27</v>
      </c>
      <c r="B312" s="45" t="s">
        <v>125</v>
      </c>
      <c r="C312" s="45" t="s">
        <v>127</v>
      </c>
      <c r="D312" s="45" t="s">
        <v>821</v>
      </c>
      <c r="E312" s="45" t="s">
        <v>30</v>
      </c>
      <c r="F312" s="80">
        <v>68</v>
      </c>
    </row>
    <row r="313" spans="1:6" s="20" customFormat="1" ht="14.25" customHeight="1">
      <c r="A313" s="8" t="s">
        <v>851</v>
      </c>
      <c r="B313" s="46" t="s">
        <v>125</v>
      </c>
      <c r="C313" s="46" t="s">
        <v>127</v>
      </c>
      <c r="D313" s="46" t="s">
        <v>852</v>
      </c>
      <c r="E313" s="46" t="s">
        <v>285</v>
      </c>
      <c r="F313" s="74">
        <f>F314</f>
        <v>0</v>
      </c>
    </row>
    <row r="314" spans="1:6" s="20" customFormat="1" ht="24.75" customHeight="1">
      <c r="A314" s="9" t="s">
        <v>27</v>
      </c>
      <c r="B314" s="45" t="s">
        <v>125</v>
      </c>
      <c r="C314" s="45" t="s">
        <v>127</v>
      </c>
      <c r="D314" s="45" t="s">
        <v>852</v>
      </c>
      <c r="E314" s="45" t="s">
        <v>30</v>
      </c>
      <c r="F314" s="80">
        <v>0</v>
      </c>
    </row>
    <row r="315" spans="1:6" s="19" customFormat="1" ht="11.25" customHeight="1">
      <c r="A315" s="6" t="s">
        <v>128</v>
      </c>
      <c r="B315" s="44" t="s">
        <v>125</v>
      </c>
      <c r="C315" s="44" t="s">
        <v>74</v>
      </c>
      <c r="D315" s="44"/>
      <c r="E315" s="44" t="s">
        <v>247</v>
      </c>
      <c r="F315" s="73">
        <f>F316+F352+F347+F350+F392</f>
        <v>398440.1118</v>
      </c>
    </row>
    <row r="316" spans="1:6" s="21" customFormat="1" ht="25.5" customHeight="1">
      <c r="A316" s="8" t="s">
        <v>630</v>
      </c>
      <c r="B316" s="46" t="s">
        <v>125</v>
      </c>
      <c r="C316" s="46" t="s">
        <v>74</v>
      </c>
      <c r="D316" s="46" t="s">
        <v>158</v>
      </c>
      <c r="E316" s="46" t="s">
        <v>285</v>
      </c>
      <c r="F316" s="74">
        <f>F329+F331+F345+F317+F320+F343+F327+F334+F340+F324+F337</f>
        <v>219609.345</v>
      </c>
    </row>
    <row r="317" spans="1:6" s="21" customFormat="1" ht="36" customHeight="1">
      <c r="A317" s="8" t="s">
        <v>318</v>
      </c>
      <c r="B317" s="46" t="s">
        <v>125</v>
      </c>
      <c r="C317" s="46" t="s">
        <v>74</v>
      </c>
      <c r="D317" s="46" t="s">
        <v>688</v>
      </c>
      <c r="E317" s="46" t="s">
        <v>285</v>
      </c>
      <c r="F317" s="74">
        <f>F318+F319</f>
        <v>1241.676</v>
      </c>
    </row>
    <row r="318" spans="1:6" s="21" customFormat="1" ht="24.75" customHeight="1">
      <c r="A318" s="9" t="s">
        <v>27</v>
      </c>
      <c r="B318" s="45" t="s">
        <v>125</v>
      </c>
      <c r="C318" s="45" t="s">
        <v>74</v>
      </c>
      <c r="D318" s="45" t="s">
        <v>688</v>
      </c>
      <c r="E318" s="45" t="s">
        <v>30</v>
      </c>
      <c r="F318" s="68">
        <v>1033.299</v>
      </c>
    </row>
    <row r="319" spans="1:6" s="21" customFormat="1" ht="24.75" customHeight="1">
      <c r="A319" s="9" t="s">
        <v>121</v>
      </c>
      <c r="B319" s="45" t="s">
        <v>125</v>
      </c>
      <c r="C319" s="45" t="s">
        <v>74</v>
      </c>
      <c r="D319" s="45" t="s">
        <v>688</v>
      </c>
      <c r="E319" s="45" t="s">
        <v>29</v>
      </c>
      <c r="F319" s="68">
        <v>208.377</v>
      </c>
    </row>
    <row r="320" spans="1:6" s="21" customFormat="1" ht="71.25" customHeight="1">
      <c r="A320" s="22" t="s">
        <v>117</v>
      </c>
      <c r="B320" s="46" t="s">
        <v>125</v>
      </c>
      <c r="C320" s="46" t="s">
        <v>74</v>
      </c>
      <c r="D320" s="46" t="s">
        <v>689</v>
      </c>
      <c r="E320" s="46" t="s">
        <v>285</v>
      </c>
      <c r="F320" s="74">
        <f>F321+F323+F322</f>
        <v>193592.065</v>
      </c>
    </row>
    <row r="321" spans="1:6" s="21" customFormat="1" ht="45" customHeight="1">
      <c r="A321" s="9" t="s">
        <v>28</v>
      </c>
      <c r="B321" s="45" t="s">
        <v>125</v>
      </c>
      <c r="C321" s="45" t="s">
        <v>74</v>
      </c>
      <c r="D321" s="45" t="s">
        <v>689</v>
      </c>
      <c r="E321" s="45" t="s">
        <v>26</v>
      </c>
      <c r="F321" s="68">
        <v>171545.372</v>
      </c>
    </row>
    <row r="322" spans="1:6" s="21" customFormat="1" ht="25.5" customHeight="1">
      <c r="A322" s="9" t="s">
        <v>27</v>
      </c>
      <c r="B322" s="45" t="s">
        <v>125</v>
      </c>
      <c r="C322" s="45" t="s">
        <v>74</v>
      </c>
      <c r="D322" s="45" t="s">
        <v>689</v>
      </c>
      <c r="E322" s="45" t="s">
        <v>30</v>
      </c>
      <c r="F322" s="68">
        <v>1498.546</v>
      </c>
    </row>
    <row r="323" spans="1:6" s="21" customFormat="1" ht="24.75" customHeight="1">
      <c r="A323" s="9" t="s">
        <v>121</v>
      </c>
      <c r="B323" s="45" t="s">
        <v>125</v>
      </c>
      <c r="C323" s="45" t="s">
        <v>74</v>
      </c>
      <c r="D323" s="45" t="s">
        <v>689</v>
      </c>
      <c r="E323" s="45" t="s">
        <v>29</v>
      </c>
      <c r="F323" s="68">
        <v>20548.147</v>
      </c>
    </row>
    <row r="324" spans="1:6" s="21" customFormat="1" ht="38.25" customHeight="1">
      <c r="A324" s="8" t="s">
        <v>898</v>
      </c>
      <c r="B324" s="46" t="s">
        <v>125</v>
      </c>
      <c r="C324" s="46" t="s">
        <v>74</v>
      </c>
      <c r="D324" s="46" t="s">
        <v>897</v>
      </c>
      <c r="E324" s="46" t="s">
        <v>285</v>
      </c>
      <c r="F324" s="74">
        <f>F325+F326</f>
        <v>2631.2</v>
      </c>
    </row>
    <row r="325" spans="1:6" s="21" customFormat="1" ht="24.75" customHeight="1">
      <c r="A325" s="9" t="s">
        <v>27</v>
      </c>
      <c r="B325" s="45" t="s">
        <v>125</v>
      </c>
      <c r="C325" s="45" t="s">
        <v>74</v>
      </c>
      <c r="D325" s="45" t="s">
        <v>897</v>
      </c>
      <c r="E325" s="45" t="s">
        <v>30</v>
      </c>
      <c r="F325" s="68">
        <v>2408.393</v>
      </c>
    </row>
    <row r="326" spans="1:6" s="21" customFormat="1" ht="24.75" customHeight="1">
      <c r="A326" s="9" t="s">
        <v>121</v>
      </c>
      <c r="B326" s="45" t="s">
        <v>125</v>
      </c>
      <c r="C326" s="45" t="s">
        <v>74</v>
      </c>
      <c r="D326" s="45" t="s">
        <v>897</v>
      </c>
      <c r="E326" s="45" t="s">
        <v>29</v>
      </c>
      <c r="F326" s="68">
        <v>222.807</v>
      </c>
    </row>
    <row r="327" spans="1:6" s="21" customFormat="1" ht="57" customHeight="1">
      <c r="A327" s="8" t="s">
        <v>118</v>
      </c>
      <c r="B327" s="46" t="s">
        <v>125</v>
      </c>
      <c r="C327" s="46" t="s">
        <v>74</v>
      </c>
      <c r="D327" s="46" t="s">
        <v>695</v>
      </c>
      <c r="E327" s="46" t="s">
        <v>285</v>
      </c>
      <c r="F327" s="74">
        <f>F328</f>
        <v>19.5</v>
      </c>
    </row>
    <row r="328" spans="1:6" s="21" customFormat="1" ht="24.75" customHeight="1">
      <c r="A328" s="9" t="s">
        <v>27</v>
      </c>
      <c r="B328" s="45" t="s">
        <v>125</v>
      </c>
      <c r="C328" s="45" t="s">
        <v>74</v>
      </c>
      <c r="D328" s="45" t="s">
        <v>695</v>
      </c>
      <c r="E328" s="45" t="s">
        <v>30</v>
      </c>
      <c r="F328" s="68">
        <v>19.5</v>
      </c>
    </row>
    <row r="329" spans="1:6" s="21" customFormat="1" ht="24.75" customHeight="1">
      <c r="A329" s="8" t="s">
        <v>576</v>
      </c>
      <c r="B329" s="46" t="s">
        <v>125</v>
      </c>
      <c r="C329" s="46" t="s">
        <v>74</v>
      </c>
      <c r="D329" s="46" t="s">
        <v>566</v>
      </c>
      <c r="E329" s="46" t="s">
        <v>285</v>
      </c>
      <c r="F329" s="74">
        <f>F330</f>
        <v>732.205</v>
      </c>
    </row>
    <row r="330" spans="1:6" s="21" customFormat="1" ht="24.75" customHeight="1">
      <c r="A330" s="9" t="s">
        <v>27</v>
      </c>
      <c r="B330" s="45" t="s">
        <v>125</v>
      </c>
      <c r="C330" s="45" t="s">
        <v>74</v>
      </c>
      <c r="D330" s="45" t="s">
        <v>566</v>
      </c>
      <c r="E330" s="45" t="s">
        <v>30</v>
      </c>
      <c r="F330" s="68">
        <v>732.205</v>
      </c>
    </row>
    <row r="331" spans="1:6" s="21" customFormat="1" ht="33.75" customHeight="1">
      <c r="A331" s="8" t="s">
        <v>572</v>
      </c>
      <c r="B331" s="46" t="s">
        <v>125</v>
      </c>
      <c r="C331" s="46" t="s">
        <v>74</v>
      </c>
      <c r="D331" s="46" t="s">
        <v>573</v>
      </c>
      <c r="E331" s="46" t="s">
        <v>285</v>
      </c>
      <c r="F331" s="74">
        <f>F332+F333</f>
        <v>2674.8</v>
      </c>
    </row>
    <row r="332" spans="1:6" s="21" customFormat="1" ht="24.75" customHeight="1">
      <c r="A332" s="9" t="s">
        <v>27</v>
      </c>
      <c r="B332" s="45" t="s">
        <v>125</v>
      </c>
      <c r="C332" s="45" t="s">
        <v>74</v>
      </c>
      <c r="D332" s="45" t="s">
        <v>573</v>
      </c>
      <c r="E332" s="45" t="s">
        <v>30</v>
      </c>
      <c r="F332" s="68">
        <v>2431.549</v>
      </c>
    </row>
    <row r="333" spans="1:6" s="21" customFormat="1" ht="24.75" customHeight="1">
      <c r="A333" s="9" t="s">
        <v>121</v>
      </c>
      <c r="B333" s="45" t="s">
        <v>125</v>
      </c>
      <c r="C333" s="45" t="s">
        <v>74</v>
      </c>
      <c r="D333" s="45" t="s">
        <v>573</v>
      </c>
      <c r="E333" s="45" t="s">
        <v>29</v>
      </c>
      <c r="F333" s="68">
        <v>243.251</v>
      </c>
    </row>
    <row r="334" spans="1:6" s="21" customFormat="1" ht="35.25" customHeight="1">
      <c r="A334" s="8" t="s">
        <v>936</v>
      </c>
      <c r="B334" s="46" t="s">
        <v>125</v>
      </c>
      <c r="C334" s="46" t="s">
        <v>74</v>
      </c>
      <c r="D334" s="46" t="s">
        <v>935</v>
      </c>
      <c r="E334" s="46" t="s">
        <v>285</v>
      </c>
      <c r="F334" s="74">
        <f>F335+F336</f>
        <v>5613.527</v>
      </c>
    </row>
    <row r="335" spans="1:6" s="21" customFormat="1" ht="24.75" customHeight="1">
      <c r="A335" s="9" t="s">
        <v>27</v>
      </c>
      <c r="B335" s="45" t="s">
        <v>125</v>
      </c>
      <c r="C335" s="45" t="s">
        <v>74</v>
      </c>
      <c r="D335" s="45" t="s">
        <v>935</v>
      </c>
      <c r="E335" s="45" t="s">
        <v>30</v>
      </c>
      <c r="F335" s="68">
        <v>5175.27</v>
      </c>
    </row>
    <row r="336" spans="1:6" s="21" customFormat="1" ht="24.75" customHeight="1">
      <c r="A336" s="9" t="s">
        <v>121</v>
      </c>
      <c r="B336" s="45" t="s">
        <v>125</v>
      </c>
      <c r="C336" s="45" t="s">
        <v>74</v>
      </c>
      <c r="D336" s="45" t="s">
        <v>935</v>
      </c>
      <c r="E336" s="45" t="s">
        <v>29</v>
      </c>
      <c r="F336" s="68">
        <v>438.257</v>
      </c>
    </row>
    <row r="337" spans="1:6" s="21" customFormat="1" ht="50.25" customHeight="1">
      <c r="A337" s="8" t="s">
        <v>943</v>
      </c>
      <c r="B337" s="46" t="s">
        <v>125</v>
      </c>
      <c r="C337" s="46" t="s">
        <v>74</v>
      </c>
      <c r="D337" s="46" t="s">
        <v>942</v>
      </c>
      <c r="E337" s="46" t="s">
        <v>285</v>
      </c>
      <c r="F337" s="74">
        <f>F338+F339</f>
        <v>6385.9980000000005</v>
      </c>
    </row>
    <row r="338" spans="1:6" s="21" customFormat="1" ht="38.25" customHeight="1">
      <c r="A338" s="9" t="s">
        <v>28</v>
      </c>
      <c r="B338" s="45" t="s">
        <v>125</v>
      </c>
      <c r="C338" s="45" t="s">
        <v>74</v>
      </c>
      <c r="D338" s="45" t="s">
        <v>942</v>
      </c>
      <c r="E338" s="45" t="s">
        <v>26</v>
      </c>
      <c r="F338" s="68">
        <v>5787.078</v>
      </c>
    </row>
    <row r="339" spans="1:6" s="21" customFormat="1" ht="24.75" customHeight="1">
      <c r="A339" s="9" t="s">
        <v>121</v>
      </c>
      <c r="B339" s="45" t="s">
        <v>125</v>
      </c>
      <c r="C339" s="45" t="s">
        <v>74</v>
      </c>
      <c r="D339" s="45" t="s">
        <v>942</v>
      </c>
      <c r="E339" s="45" t="s">
        <v>29</v>
      </c>
      <c r="F339" s="68">
        <v>598.92</v>
      </c>
    </row>
    <row r="340" spans="1:6" s="21" customFormat="1" ht="34.5" customHeight="1">
      <c r="A340" s="8" t="s">
        <v>963</v>
      </c>
      <c r="B340" s="46" t="s">
        <v>125</v>
      </c>
      <c r="C340" s="46" t="s">
        <v>74</v>
      </c>
      <c r="D340" s="46" t="s">
        <v>964</v>
      </c>
      <c r="E340" s="46" t="s">
        <v>285</v>
      </c>
      <c r="F340" s="74">
        <f>F341+F342</f>
        <v>3832.5699999999997</v>
      </c>
    </row>
    <row r="341" spans="1:6" s="21" customFormat="1" ht="24.75" customHeight="1">
      <c r="A341" s="9" t="s">
        <v>27</v>
      </c>
      <c r="B341" s="45" t="s">
        <v>125</v>
      </c>
      <c r="C341" s="45" t="s">
        <v>74</v>
      </c>
      <c r="D341" s="45" t="s">
        <v>964</v>
      </c>
      <c r="E341" s="45" t="s">
        <v>30</v>
      </c>
      <c r="F341" s="68">
        <v>3166.037</v>
      </c>
    </row>
    <row r="342" spans="1:6" s="21" customFormat="1" ht="24.75" customHeight="1">
      <c r="A342" s="9" t="s">
        <v>121</v>
      </c>
      <c r="B342" s="45" t="s">
        <v>125</v>
      </c>
      <c r="C342" s="45" t="s">
        <v>74</v>
      </c>
      <c r="D342" s="45" t="s">
        <v>964</v>
      </c>
      <c r="E342" s="45" t="s">
        <v>29</v>
      </c>
      <c r="F342" s="68">
        <v>666.533</v>
      </c>
    </row>
    <row r="343" spans="1:6" s="21" customFormat="1" ht="59.25" customHeight="1">
      <c r="A343" s="8" t="s">
        <v>648</v>
      </c>
      <c r="B343" s="46" t="s">
        <v>125</v>
      </c>
      <c r="C343" s="46" t="s">
        <v>74</v>
      </c>
      <c r="D343" s="46" t="s">
        <v>690</v>
      </c>
      <c r="E343" s="46" t="s">
        <v>285</v>
      </c>
      <c r="F343" s="68">
        <f>F344</f>
        <v>1089.74</v>
      </c>
    </row>
    <row r="344" spans="1:6" s="21" customFormat="1" ht="24.75" customHeight="1">
      <c r="A344" s="9" t="s">
        <v>27</v>
      </c>
      <c r="B344" s="45" t="s">
        <v>125</v>
      </c>
      <c r="C344" s="45" t="s">
        <v>74</v>
      </c>
      <c r="D344" s="45" t="s">
        <v>690</v>
      </c>
      <c r="E344" s="45" t="s">
        <v>30</v>
      </c>
      <c r="F344" s="68">
        <v>1089.74</v>
      </c>
    </row>
    <row r="345" spans="1:6" s="21" customFormat="1" ht="39.75" customHeight="1">
      <c r="A345" s="8" t="s">
        <v>650</v>
      </c>
      <c r="B345" s="46" t="s">
        <v>125</v>
      </c>
      <c r="C345" s="46" t="s">
        <v>74</v>
      </c>
      <c r="D345" s="46" t="s">
        <v>651</v>
      </c>
      <c r="E345" s="46" t="s">
        <v>285</v>
      </c>
      <c r="F345" s="74">
        <f>F346</f>
        <v>1796.064</v>
      </c>
    </row>
    <row r="346" spans="1:6" s="21" customFormat="1" ht="24.75" customHeight="1">
      <c r="A346" s="9" t="s">
        <v>27</v>
      </c>
      <c r="B346" s="45" t="s">
        <v>125</v>
      </c>
      <c r="C346" s="45" t="s">
        <v>74</v>
      </c>
      <c r="D346" s="45" t="s">
        <v>651</v>
      </c>
      <c r="E346" s="45" t="s">
        <v>30</v>
      </c>
      <c r="F346" s="68">
        <v>1796.064</v>
      </c>
    </row>
    <row r="347" spans="1:6" s="21" customFormat="1" ht="49.5" customHeight="1">
      <c r="A347" s="8" t="s">
        <v>569</v>
      </c>
      <c r="B347" s="46" t="s">
        <v>125</v>
      </c>
      <c r="C347" s="46" t="s">
        <v>74</v>
      </c>
      <c r="D347" s="46" t="s">
        <v>568</v>
      </c>
      <c r="E347" s="46" t="s">
        <v>285</v>
      </c>
      <c r="F347" s="74">
        <f>F348</f>
        <v>1551.7</v>
      </c>
    </row>
    <row r="348" spans="1:6" s="21" customFormat="1" ht="26.25" customHeight="1">
      <c r="A348" s="8" t="s">
        <v>570</v>
      </c>
      <c r="B348" s="46" t="s">
        <v>125</v>
      </c>
      <c r="C348" s="46" t="s">
        <v>74</v>
      </c>
      <c r="D348" s="46" t="s">
        <v>567</v>
      </c>
      <c r="E348" s="46" t="s">
        <v>285</v>
      </c>
      <c r="F348" s="74">
        <f>F349</f>
        <v>1551.7</v>
      </c>
    </row>
    <row r="349" spans="1:6" s="19" customFormat="1" ht="26.25" customHeight="1">
      <c r="A349" s="9" t="s">
        <v>27</v>
      </c>
      <c r="B349" s="45" t="s">
        <v>125</v>
      </c>
      <c r="C349" s="45" t="s">
        <v>74</v>
      </c>
      <c r="D349" s="45" t="s">
        <v>567</v>
      </c>
      <c r="E349" s="45" t="s">
        <v>30</v>
      </c>
      <c r="F349" s="68">
        <v>1551.7</v>
      </c>
    </row>
    <row r="350" spans="1:6" s="19" customFormat="1" ht="38.25" customHeight="1">
      <c r="A350" s="8" t="s">
        <v>226</v>
      </c>
      <c r="B350" s="46" t="s">
        <v>125</v>
      </c>
      <c r="C350" s="46" t="s">
        <v>74</v>
      </c>
      <c r="D350" s="46" t="s">
        <v>504</v>
      </c>
      <c r="E350" s="46" t="s">
        <v>285</v>
      </c>
      <c r="F350" s="74">
        <f>F351</f>
        <v>15242.674</v>
      </c>
    </row>
    <row r="351" spans="1:6" s="19" customFormat="1" ht="47.25" customHeight="1">
      <c r="A351" s="9" t="s">
        <v>28</v>
      </c>
      <c r="B351" s="45" t="s">
        <v>125</v>
      </c>
      <c r="C351" s="45" t="s">
        <v>74</v>
      </c>
      <c r="D351" s="45" t="s">
        <v>504</v>
      </c>
      <c r="E351" s="45" t="s">
        <v>26</v>
      </c>
      <c r="F351" s="68">
        <v>15242.674</v>
      </c>
    </row>
    <row r="352" spans="1:6" s="21" customFormat="1" ht="23.25" customHeight="1">
      <c r="A352" s="8" t="s">
        <v>12</v>
      </c>
      <c r="B352" s="46" t="s">
        <v>125</v>
      </c>
      <c r="C352" s="46" t="s">
        <v>74</v>
      </c>
      <c r="D352" s="46" t="s">
        <v>249</v>
      </c>
      <c r="E352" s="46" t="s">
        <v>285</v>
      </c>
      <c r="F352" s="74">
        <f>F356+F353</f>
        <v>161790.75579999998</v>
      </c>
    </row>
    <row r="353" spans="1:6" s="21" customFormat="1" ht="23.25" customHeight="1">
      <c r="A353" s="8" t="s">
        <v>609</v>
      </c>
      <c r="B353" s="46" t="s">
        <v>125</v>
      </c>
      <c r="C353" s="46" t="s">
        <v>74</v>
      </c>
      <c r="D353" s="46" t="s">
        <v>311</v>
      </c>
      <c r="E353" s="46" t="s">
        <v>285</v>
      </c>
      <c r="F353" s="94">
        <f>F354</f>
        <v>237.919</v>
      </c>
    </row>
    <row r="354" spans="1:6" s="21" customFormat="1" ht="36" customHeight="1">
      <c r="A354" s="10" t="s">
        <v>810</v>
      </c>
      <c r="B354" s="46" t="s">
        <v>125</v>
      </c>
      <c r="C354" s="46" t="s">
        <v>74</v>
      </c>
      <c r="D354" s="46" t="s">
        <v>803</v>
      </c>
      <c r="E354" s="46" t="s">
        <v>285</v>
      </c>
      <c r="F354" s="80">
        <f>F355</f>
        <v>237.919</v>
      </c>
    </row>
    <row r="355" spans="1:6" s="21" customFormat="1" ht="23.25" customHeight="1">
      <c r="A355" s="11" t="s">
        <v>27</v>
      </c>
      <c r="B355" s="45" t="s">
        <v>125</v>
      </c>
      <c r="C355" s="45" t="s">
        <v>74</v>
      </c>
      <c r="D355" s="45" t="s">
        <v>803</v>
      </c>
      <c r="E355" s="45" t="s">
        <v>30</v>
      </c>
      <c r="F355" s="80">
        <v>237.919</v>
      </c>
    </row>
    <row r="356" spans="1:6" s="21" customFormat="1" ht="23.25" customHeight="1">
      <c r="A356" s="8" t="s">
        <v>310</v>
      </c>
      <c r="B356" s="46" t="s">
        <v>125</v>
      </c>
      <c r="C356" s="46" t="s">
        <v>74</v>
      </c>
      <c r="D356" s="46" t="s">
        <v>276</v>
      </c>
      <c r="E356" s="46" t="s">
        <v>285</v>
      </c>
      <c r="F356" s="74">
        <f>F357+F363+F366+F379+F385+F372+F388+F390+F375+F369+F382</f>
        <v>161552.8368</v>
      </c>
    </row>
    <row r="357" spans="1:6" s="21" customFormat="1" ht="23.25" customHeight="1">
      <c r="A357" s="8" t="s">
        <v>417</v>
      </c>
      <c r="B357" s="46" t="s">
        <v>125</v>
      </c>
      <c r="C357" s="46" t="s">
        <v>74</v>
      </c>
      <c r="D357" s="46" t="s">
        <v>418</v>
      </c>
      <c r="E357" s="46" t="s">
        <v>285</v>
      </c>
      <c r="F357" s="74">
        <f>F358+F359+F362+F361+F360</f>
        <v>135516.5358</v>
      </c>
    </row>
    <row r="358" spans="1:6" s="19" customFormat="1" ht="45.75" customHeight="1">
      <c r="A358" s="9" t="s">
        <v>28</v>
      </c>
      <c r="B358" s="45" t="s">
        <v>125</v>
      </c>
      <c r="C358" s="45" t="s">
        <v>74</v>
      </c>
      <c r="D358" s="45" t="s">
        <v>418</v>
      </c>
      <c r="E358" s="45" t="s">
        <v>26</v>
      </c>
      <c r="F358" s="80">
        <v>66739.799</v>
      </c>
    </row>
    <row r="359" spans="1:6" s="19" customFormat="1" ht="23.25" customHeight="1">
      <c r="A359" s="9" t="s">
        <v>27</v>
      </c>
      <c r="B359" s="45" t="s">
        <v>125</v>
      </c>
      <c r="C359" s="45" t="s">
        <v>74</v>
      </c>
      <c r="D359" s="45" t="s">
        <v>418</v>
      </c>
      <c r="E359" s="45" t="s">
        <v>30</v>
      </c>
      <c r="F359" s="80">
        <v>43551.3478</v>
      </c>
    </row>
    <row r="360" spans="1:6" s="19" customFormat="1" ht="15" customHeight="1">
      <c r="A360" s="9" t="s">
        <v>24</v>
      </c>
      <c r="B360" s="45" t="s">
        <v>125</v>
      </c>
      <c r="C360" s="45" t="s">
        <v>74</v>
      </c>
      <c r="D360" s="45" t="s">
        <v>418</v>
      </c>
      <c r="E360" s="45" t="s">
        <v>23</v>
      </c>
      <c r="F360" s="80">
        <v>165.154</v>
      </c>
    </row>
    <row r="361" spans="1:6" s="19" customFormat="1" ht="23.25" customHeight="1">
      <c r="A361" s="9" t="s">
        <v>121</v>
      </c>
      <c r="B361" s="45" t="s">
        <v>125</v>
      </c>
      <c r="C361" s="45" t="s">
        <v>74</v>
      </c>
      <c r="D361" s="45" t="s">
        <v>418</v>
      </c>
      <c r="E361" s="45" t="s">
        <v>29</v>
      </c>
      <c r="F361" s="80">
        <v>20831.033</v>
      </c>
    </row>
    <row r="362" spans="1:6" s="19" customFormat="1" ht="11.25" customHeight="1">
      <c r="A362" s="9" t="s">
        <v>22</v>
      </c>
      <c r="B362" s="45" t="s">
        <v>125</v>
      </c>
      <c r="C362" s="45" t="s">
        <v>74</v>
      </c>
      <c r="D362" s="45" t="s">
        <v>418</v>
      </c>
      <c r="E362" s="45" t="s">
        <v>21</v>
      </c>
      <c r="F362" s="80">
        <v>4229.202</v>
      </c>
    </row>
    <row r="363" spans="1:6" s="21" customFormat="1" ht="36" customHeight="1">
      <c r="A363" s="8" t="s">
        <v>420</v>
      </c>
      <c r="B363" s="46" t="s">
        <v>125</v>
      </c>
      <c r="C363" s="46" t="s">
        <v>74</v>
      </c>
      <c r="D363" s="46" t="s">
        <v>419</v>
      </c>
      <c r="E363" s="46" t="s">
        <v>285</v>
      </c>
      <c r="F363" s="74">
        <f>F364+F365</f>
        <v>3815.762</v>
      </c>
    </row>
    <row r="364" spans="1:6" s="19" customFormat="1" ht="23.25" customHeight="1">
      <c r="A364" s="9" t="s">
        <v>27</v>
      </c>
      <c r="B364" s="45" t="s">
        <v>125</v>
      </c>
      <c r="C364" s="45" t="s">
        <v>74</v>
      </c>
      <c r="D364" s="45" t="s">
        <v>419</v>
      </c>
      <c r="E364" s="45" t="s">
        <v>30</v>
      </c>
      <c r="F364" s="80">
        <v>3709.27</v>
      </c>
    </row>
    <row r="365" spans="1:6" s="19" customFormat="1" ht="23.25" customHeight="1">
      <c r="A365" s="9" t="s">
        <v>121</v>
      </c>
      <c r="B365" s="45" t="s">
        <v>125</v>
      </c>
      <c r="C365" s="45" t="s">
        <v>74</v>
      </c>
      <c r="D365" s="45" t="s">
        <v>419</v>
      </c>
      <c r="E365" s="45" t="s">
        <v>29</v>
      </c>
      <c r="F365" s="80">
        <v>106.492</v>
      </c>
    </row>
    <row r="366" spans="1:6" s="21" customFormat="1" ht="38.25" customHeight="1">
      <c r="A366" s="8" t="s">
        <v>794</v>
      </c>
      <c r="B366" s="46" t="s">
        <v>125</v>
      </c>
      <c r="C366" s="46" t="s">
        <v>74</v>
      </c>
      <c r="D366" s="139" t="s">
        <v>735</v>
      </c>
      <c r="E366" s="46" t="s">
        <v>285</v>
      </c>
      <c r="F366" s="94">
        <f>F367+F368</f>
        <v>1802.4560000000001</v>
      </c>
    </row>
    <row r="367" spans="1:6" s="20" customFormat="1" ht="23.25" customHeight="1">
      <c r="A367" s="9" t="s">
        <v>27</v>
      </c>
      <c r="B367" s="45" t="s">
        <v>125</v>
      </c>
      <c r="C367" s="45" t="s">
        <v>74</v>
      </c>
      <c r="D367" s="140" t="s">
        <v>735</v>
      </c>
      <c r="E367" s="45" t="s">
        <v>30</v>
      </c>
      <c r="F367" s="80">
        <v>1512.795</v>
      </c>
    </row>
    <row r="368" spans="1:6" s="20" customFormat="1" ht="23.25" customHeight="1">
      <c r="A368" s="9" t="s">
        <v>121</v>
      </c>
      <c r="B368" s="45" t="s">
        <v>125</v>
      </c>
      <c r="C368" s="45" t="s">
        <v>74</v>
      </c>
      <c r="D368" s="140" t="s">
        <v>735</v>
      </c>
      <c r="E368" s="45" t="s">
        <v>29</v>
      </c>
      <c r="F368" s="80">
        <v>289.661</v>
      </c>
    </row>
    <row r="369" spans="1:6" s="21" customFormat="1" ht="51.75" customHeight="1">
      <c r="A369" s="8" t="s">
        <v>915</v>
      </c>
      <c r="B369" s="46" t="s">
        <v>125</v>
      </c>
      <c r="C369" s="46" t="s">
        <v>74</v>
      </c>
      <c r="D369" s="139" t="s">
        <v>916</v>
      </c>
      <c r="E369" s="46" t="s">
        <v>285</v>
      </c>
      <c r="F369" s="94">
        <f>F370+F371</f>
        <v>3.292</v>
      </c>
    </row>
    <row r="370" spans="1:6" s="20" customFormat="1" ht="27" customHeight="1">
      <c r="A370" s="9" t="s">
        <v>27</v>
      </c>
      <c r="B370" s="45" t="s">
        <v>125</v>
      </c>
      <c r="C370" s="45" t="s">
        <v>74</v>
      </c>
      <c r="D370" s="140" t="s">
        <v>916</v>
      </c>
      <c r="E370" s="45" t="s">
        <v>30</v>
      </c>
      <c r="F370" s="80">
        <v>3.005</v>
      </c>
    </row>
    <row r="371" spans="1:6" s="20" customFormat="1" ht="23.25" customHeight="1">
      <c r="A371" s="9" t="s">
        <v>121</v>
      </c>
      <c r="B371" s="45" t="s">
        <v>125</v>
      </c>
      <c r="C371" s="45" t="s">
        <v>74</v>
      </c>
      <c r="D371" s="140" t="s">
        <v>916</v>
      </c>
      <c r="E371" s="45" t="s">
        <v>29</v>
      </c>
      <c r="F371" s="80">
        <v>0.287</v>
      </c>
    </row>
    <row r="372" spans="1:6" s="20" customFormat="1" ht="49.5" customHeight="1">
      <c r="A372" s="8" t="s">
        <v>734</v>
      </c>
      <c r="B372" s="46" t="s">
        <v>125</v>
      </c>
      <c r="C372" s="46" t="s">
        <v>74</v>
      </c>
      <c r="D372" s="139" t="s">
        <v>793</v>
      </c>
      <c r="E372" s="46" t="s">
        <v>285</v>
      </c>
      <c r="F372" s="94">
        <f>F373+F374</f>
        <v>463.323</v>
      </c>
    </row>
    <row r="373" spans="1:6" s="20" customFormat="1" ht="23.25" customHeight="1">
      <c r="A373" s="9" t="s">
        <v>27</v>
      </c>
      <c r="B373" s="45" t="s">
        <v>125</v>
      </c>
      <c r="C373" s="45" t="s">
        <v>74</v>
      </c>
      <c r="D373" s="140" t="s">
        <v>793</v>
      </c>
      <c r="E373" s="45" t="s">
        <v>30</v>
      </c>
      <c r="F373" s="80">
        <v>416.837</v>
      </c>
    </row>
    <row r="374" spans="1:6" s="20" customFormat="1" ht="23.25" customHeight="1">
      <c r="A374" s="9" t="s">
        <v>121</v>
      </c>
      <c r="B374" s="45" t="s">
        <v>125</v>
      </c>
      <c r="C374" s="45" t="s">
        <v>74</v>
      </c>
      <c r="D374" s="140" t="s">
        <v>793</v>
      </c>
      <c r="E374" s="45" t="s">
        <v>29</v>
      </c>
      <c r="F374" s="80">
        <v>46.486</v>
      </c>
    </row>
    <row r="375" spans="1:6" s="21" customFormat="1" ht="33.75" customHeight="1">
      <c r="A375" s="8" t="s">
        <v>741</v>
      </c>
      <c r="B375" s="46" t="s">
        <v>125</v>
      </c>
      <c r="C375" s="46" t="s">
        <v>74</v>
      </c>
      <c r="D375" s="139" t="s">
        <v>429</v>
      </c>
      <c r="E375" s="46" t="s">
        <v>285</v>
      </c>
      <c r="F375" s="94">
        <f>F377+F376+F378</f>
        <v>473.709</v>
      </c>
    </row>
    <row r="376" spans="1:6" s="21" customFormat="1" ht="47.25" customHeight="1">
      <c r="A376" s="9" t="s">
        <v>28</v>
      </c>
      <c r="B376" s="45" t="s">
        <v>125</v>
      </c>
      <c r="C376" s="45" t="s">
        <v>74</v>
      </c>
      <c r="D376" s="140" t="s">
        <v>429</v>
      </c>
      <c r="E376" s="45" t="s">
        <v>26</v>
      </c>
      <c r="F376" s="80">
        <v>383.33</v>
      </c>
    </row>
    <row r="377" spans="1:6" s="20" customFormat="1" ht="23.25" customHeight="1">
      <c r="A377" s="9" t="s">
        <v>27</v>
      </c>
      <c r="B377" s="45" t="s">
        <v>125</v>
      </c>
      <c r="C377" s="45" t="s">
        <v>74</v>
      </c>
      <c r="D377" s="140" t="s">
        <v>429</v>
      </c>
      <c r="E377" s="45" t="s">
        <v>30</v>
      </c>
      <c r="F377" s="80">
        <v>0</v>
      </c>
    </row>
    <row r="378" spans="1:6" s="20" customFormat="1" ht="23.25" customHeight="1">
      <c r="A378" s="9" t="s">
        <v>121</v>
      </c>
      <c r="B378" s="45" t="s">
        <v>125</v>
      </c>
      <c r="C378" s="45" t="s">
        <v>74</v>
      </c>
      <c r="D378" s="140" t="s">
        <v>429</v>
      </c>
      <c r="E378" s="45" t="s">
        <v>29</v>
      </c>
      <c r="F378" s="80">
        <v>90.379</v>
      </c>
    </row>
    <row r="379" spans="1:6" s="19" customFormat="1" ht="33.75" customHeight="1">
      <c r="A379" s="8" t="s">
        <v>730</v>
      </c>
      <c r="B379" s="46" t="s">
        <v>125</v>
      </c>
      <c r="C379" s="46" t="s">
        <v>74</v>
      </c>
      <c r="D379" s="46" t="s">
        <v>731</v>
      </c>
      <c r="E379" s="46" t="s">
        <v>285</v>
      </c>
      <c r="F379" s="94">
        <f>F380+F381</f>
        <v>4933.769</v>
      </c>
    </row>
    <row r="380" spans="1:6" s="19" customFormat="1" ht="23.25" customHeight="1">
      <c r="A380" s="9" t="s">
        <v>27</v>
      </c>
      <c r="B380" s="45" t="s">
        <v>125</v>
      </c>
      <c r="C380" s="45" t="s">
        <v>74</v>
      </c>
      <c r="D380" s="45" t="s">
        <v>731</v>
      </c>
      <c r="E380" s="45" t="s">
        <v>30</v>
      </c>
      <c r="F380" s="80">
        <v>3898.479</v>
      </c>
    </row>
    <row r="381" spans="1:6" s="19" customFormat="1" ht="23.25" customHeight="1">
      <c r="A381" s="9" t="s">
        <v>121</v>
      </c>
      <c r="B381" s="45" t="s">
        <v>125</v>
      </c>
      <c r="C381" s="45" t="s">
        <v>74</v>
      </c>
      <c r="D381" s="45" t="s">
        <v>731</v>
      </c>
      <c r="E381" s="45" t="s">
        <v>29</v>
      </c>
      <c r="F381" s="80">
        <v>1035.29</v>
      </c>
    </row>
    <row r="382" spans="1:6" s="19" customFormat="1" ht="37.5" customHeight="1">
      <c r="A382" s="8" t="s">
        <v>963</v>
      </c>
      <c r="B382" s="46" t="s">
        <v>125</v>
      </c>
      <c r="C382" s="46" t="s">
        <v>74</v>
      </c>
      <c r="D382" s="143" t="s">
        <v>996</v>
      </c>
      <c r="E382" s="46" t="s">
        <v>285</v>
      </c>
      <c r="F382" s="74">
        <f>F383+F384</f>
        <v>3.83</v>
      </c>
    </row>
    <row r="383" spans="1:6" s="19" customFormat="1" ht="23.25" customHeight="1">
      <c r="A383" s="9" t="s">
        <v>27</v>
      </c>
      <c r="B383" s="45" t="s">
        <v>125</v>
      </c>
      <c r="C383" s="45" t="s">
        <v>74</v>
      </c>
      <c r="D383" s="125" t="s">
        <v>996</v>
      </c>
      <c r="E383" s="45" t="s">
        <v>30</v>
      </c>
      <c r="F383" s="80">
        <v>3.163</v>
      </c>
    </row>
    <row r="384" spans="1:6" s="19" customFormat="1" ht="23.25" customHeight="1">
      <c r="A384" s="9" t="s">
        <v>121</v>
      </c>
      <c r="B384" s="45" t="s">
        <v>125</v>
      </c>
      <c r="C384" s="45" t="s">
        <v>74</v>
      </c>
      <c r="D384" s="125" t="s">
        <v>996</v>
      </c>
      <c r="E384" s="45" t="s">
        <v>29</v>
      </c>
      <c r="F384" s="80">
        <v>0.667</v>
      </c>
    </row>
    <row r="385" spans="1:6" s="21" customFormat="1" ht="36.75" customHeight="1">
      <c r="A385" s="8" t="s">
        <v>435</v>
      </c>
      <c r="B385" s="46" t="s">
        <v>125</v>
      </c>
      <c r="C385" s="46" t="s">
        <v>74</v>
      </c>
      <c r="D385" s="46" t="s">
        <v>432</v>
      </c>
      <c r="E385" s="46" t="s">
        <v>285</v>
      </c>
      <c r="F385" s="94">
        <f>F386+F387</f>
        <v>11775.785</v>
      </c>
    </row>
    <row r="386" spans="1:6" s="19" customFormat="1" ht="23.25" customHeight="1">
      <c r="A386" s="9" t="s">
        <v>27</v>
      </c>
      <c r="B386" s="45" t="s">
        <v>125</v>
      </c>
      <c r="C386" s="45" t="s">
        <v>74</v>
      </c>
      <c r="D386" s="45" t="s">
        <v>432</v>
      </c>
      <c r="E386" s="45" t="s">
        <v>30</v>
      </c>
      <c r="F386" s="80">
        <v>11185.419</v>
      </c>
    </row>
    <row r="387" spans="1:6" s="19" customFormat="1" ht="23.25" customHeight="1">
      <c r="A387" s="9" t="s">
        <v>121</v>
      </c>
      <c r="B387" s="45" t="s">
        <v>125</v>
      </c>
      <c r="C387" s="45" t="s">
        <v>74</v>
      </c>
      <c r="D387" s="45" t="s">
        <v>432</v>
      </c>
      <c r="E387" s="45" t="s">
        <v>29</v>
      </c>
      <c r="F387" s="80">
        <v>590.366</v>
      </c>
    </row>
    <row r="388" spans="1:6" s="19" customFormat="1" ht="23.25" customHeight="1">
      <c r="A388" s="9" t="s">
        <v>570</v>
      </c>
      <c r="B388" s="46" t="s">
        <v>125</v>
      </c>
      <c r="C388" s="46" t="s">
        <v>74</v>
      </c>
      <c r="D388" s="46" t="s">
        <v>796</v>
      </c>
      <c r="E388" s="46" t="s">
        <v>285</v>
      </c>
      <c r="F388" s="94">
        <f>F389</f>
        <v>2682.91</v>
      </c>
    </row>
    <row r="389" spans="1:6" s="19" customFormat="1" ht="23.25" customHeight="1">
      <c r="A389" s="9" t="s">
        <v>27</v>
      </c>
      <c r="B389" s="45" t="s">
        <v>125</v>
      </c>
      <c r="C389" s="45" t="s">
        <v>74</v>
      </c>
      <c r="D389" s="45" t="s">
        <v>796</v>
      </c>
      <c r="E389" s="45" t="s">
        <v>30</v>
      </c>
      <c r="F389" s="80">
        <v>2682.91</v>
      </c>
    </row>
    <row r="390" spans="1:6" s="19" customFormat="1" ht="23.25" customHeight="1">
      <c r="A390" s="8" t="s">
        <v>576</v>
      </c>
      <c r="B390" s="46" t="s">
        <v>125</v>
      </c>
      <c r="C390" s="46" t="s">
        <v>74</v>
      </c>
      <c r="D390" s="46" t="s">
        <v>797</v>
      </c>
      <c r="E390" s="46" t="s">
        <v>285</v>
      </c>
      <c r="F390" s="80">
        <f>F391</f>
        <v>81.465</v>
      </c>
    </row>
    <row r="391" spans="1:6" s="19" customFormat="1" ht="23.25" customHeight="1">
      <c r="A391" s="9" t="s">
        <v>27</v>
      </c>
      <c r="B391" s="45" t="s">
        <v>125</v>
      </c>
      <c r="C391" s="45" t="s">
        <v>74</v>
      </c>
      <c r="D391" s="45" t="s">
        <v>797</v>
      </c>
      <c r="E391" s="45" t="s">
        <v>30</v>
      </c>
      <c r="F391" s="80">
        <v>81.465</v>
      </c>
    </row>
    <row r="392" spans="1:6" s="21" customFormat="1" ht="23.25" customHeight="1">
      <c r="A392" s="8" t="s">
        <v>822</v>
      </c>
      <c r="B392" s="46" t="s">
        <v>125</v>
      </c>
      <c r="C392" s="46" t="s">
        <v>74</v>
      </c>
      <c r="D392" s="46" t="s">
        <v>823</v>
      </c>
      <c r="E392" s="46" t="s">
        <v>285</v>
      </c>
      <c r="F392" s="94">
        <f>F393+F394</f>
        <v>245.637</v>
      </c>
    </row>
    <row r="393" spans="1:6" s="19" customFormat="1" ht="23.25" customHeight="1">
      <c r="A393" s="9" t="s">
        <v>27</v>
      </c>
      <c r="B393" s="45" t="s">
        <v>125</v>
      </c>
      <c r="C393" s="45" t="s">
        <v>74</v>
      </c>
      <c r="D393" s="45" t="s">
        <v>823</v>
      </c>
      <c r="E393" s="45" t="s">
        <v>30</v>
      </c>
      <c r="F393" s="80">
        <v>220.637</v>
      </c>
    </row>
    <row r="394" spans="1:6" s="19" customFormat="1" ht="23.25" customHeight="1">
      <c r="A394" s="9" t="s">
        <v>121</v>
      </c>
      <c r="B394" s="45" t="s">
        <v>125</v>
      </c>
      <c r="C394" s="45" t="s">
        <v>74</v>
      </c>
      <c r="D394" s="45" t="s">
        <v>823</v>
      </c>
      <c r="E394" s="45" t="s">
        <v>29</v>
      </c>
      <c r="F394" s="80">
        <v>25</v>
      </c>
    </row>
    <row r="395" spans="1:6" s="28" customFormat="1" ht="12.75">
      <c r="A395" s="6" t="s">
        <v>295</v>
      </c>
      <c r="B395" s="44" t="s">
        <v>125</v>
      </c>
      <c r="C395" s="44" t="s">
        <v>294</v>
      </c>
      <c r="D395" s="44"/>
      <c r="E395" s="44"/>
      <c r="F395" s="73">
        <f>F402+F396+F400+F398</f>
        <v>11348.935</v>
      </c>
    </row>
    <row r="396" spans="1:6" s="28" customFormat="1" ht="12.75">
      <c r="A396" s="8" t="s">
        <v>482</v>
      </c>
      <c r="B396" s="46" t="s">
        <v>125</v>
      </c>
      <c r="C396" s="46" t="s">
        <v>294</v>
      </c>
      <c r="D396" s="46" t="s">
        <v>691</v>
      </c>
      <c r="E396" s="46" t="s">
        <v>285</v>
      </c>
      <c r="F396" s="74">
        <f>F397</f>
        <v>0</v>
      </c>
    </row>
    <row r="397" spans="1:6" s="28" customFormat="1" ht="25.5" customHeight="1">
      <c r="A397" s="9" t="s">
        <v>27</v>
      </c>
      <c r="B397" s="45" t="s">
        <v>125</v>
      </c>
      <c r="C397" s="45" t="s">
        <v>294</v>
      </c>
      <c r="D397" s="45" t="s">
        <v>691</v>
      </c>
      <c r="E397" s="45" t="s">
        <v>30</v>
      </c>
      <c r="F397" s="68">
        <v>0</v>
      </c>
    </row>
    <row r="398" spans="1:6" s="28" customFormat="1" ht="34.5" customHeight="1">
      <c r="A398" s="8" t="s">
        <v>963</v>
      </c>
      <c r="B398" s="46" t="s">
        <v>125</v>
      </c>
      <c r="C398" s="46" t="s">
        <v>294</v>
      </c>
      <c r="D398" s="46" t="s">
        <v>964</v>
      </c>
      <c r="E398" s="46" t="s">
        <v>285</v>
      </c>
      <c r="F398" s="74">
        <f>F399</f>
        <v>416.6</v>
      </c>
    </row>
    <row r="399" spans="1:6" s="28" customFormat="1" ht="25.5" customHeight="1">
      <c r="A399" s="9" t="s">
        <v>27</v>
      </c>
      <c r="B399" s="45" t="s">
        <v>125</v>
      </c>
      <c r="C399" s="45" t="s">
        <v>294</v>
      </c>
      <c r="D399" s="45" t="s">
        <v>964</v>
      </c>
      <c r="E399" s="45" t="s">
        <v>30</v>
      </c>
      <c r="F399" s="68">
        <v>416.6</v>
      </c>
    </row>
    <row r="400" spans="1:6" s="28" customFormat="1" ht="36.75" customHeight="1">
      <c r="A400" s="8" t="s">
        <v>226</v>
      </c>
      <c r="B400" s="46" t="s">
        <v>125</v>
      </c>
      <c r="C400" s="46" t="s">
        <v>294</v>
      </c>
      <c r="D400" s="46" t="s">
        <v>504</v>
      </c>
      <c r="E400" s="46" t="s">
        <v>285</v>
      </c>
      <c r="F400" s="74">
        <f>F401</f>
        <v>630.053</v>
      </c>
    </row>
    <row r="401" spans="1:6" s="28" customFormat="1" ht="48.75" customHeight="1">
      <c r="A401" s="9" t="s">
        <v>28</v>
      </c>
      <c r="B401" s="45" t="s">
        <v>125</v>
      </c>
      <c r="C401" s="45" t="s">
        <v>294</v>
      </c>
      <c r="D401" s="45" t="s">
        <v>504</v>
      </c>
      <c r="E401" s="45" t="s">
        <v>26</v>
      </c>
      <c r="F401" s="68">
        <v>630.053</v>
      </c>
    </row>
    <row r="402" spans="1:6" s="28" customFormat="1" ht="24.75" customHeight="1">
      <c r="A402" s="8" t="s">
        <v>12</v>
      </c>
      <c r="B402" s="46" t="s">
        <v>125</v>
      </c>
      <c r="C402" s="46" t="s">
        <v>294</v>
      </c>
      <c r="D402" s="46" t="s">
        <v>249</v>
      </c>
      <c r="E402" s="46" t="s">
        <v>285</v>
      </c>
      <c r="F402" s="74">
        <f>F403+F414+F412</f>
        <v>10302.282</v>
      </c>
    </row>
    <row r="403" spans="1:6" s="21" customFormat="1" ht="22.5">
      <c r="A403" s="8" t="s">
        <v>310</v>
      </c>
      <c r="B403" s="46" t="s">
        <v>125</v>
      </c>
      <c r="C403" s="46" t="s">
        <v>294</v>
      </c>
      <c r="D403" s="46" t="s">
        <v>276</v>
      </c>
      <c r="E403" s="46" t="s">
        <v>285</v>
      </c>
      <c r="F403" s="74">
        <f>F404+F408+F410</f>
        <v>10284.282</v>
      </c>
    </row>
    <row r="404" spans="1:6" s="19" customFormat="1" ht="22.5">
      <c r="A404" s="8" t="s">
        <v>425</v>
      </c>
      <c r="B404" s="46" t="s">
        <v>125</v>
      </c>
      <c r="C404" s="46" t="s">
        <v>294</v>
      </c>
      <c r="D404" s="46" t="s">
        <v>426</v>
      </c>
      <c r="E404" s="46" t="s">
        <v>285</v>
      </c>
      <c r="F404" s="74">
        <f>F405+F406+F407</f>
        <v>10233.832</v>
      </c>
    </row>
    <row r="405" spans="1:6" s="19" customFormat="1" ht="45">
      <c r="A405" s="9" t="s">
        <v>28</v>
      </c>
      <c r="B405" s="45" t="s">
        <v>125</v>
      </c>
      <c r="C405" s="45" t="s">
        <v>294</v>
      </c>
      <c r="D405" s="45" t="s">
        <v>426</v>
      </c>
      <c r="E405" s="45" t="s">
        <v>26</v>
      </c>
      <c r="F405" s="80">
        <v>9941.896</v>
      </c>
    </row>
    <row r="406" spans="1:6" s="19" customFormat="1" ht="22.5" customHeight="1">
      <c r="A406" s="9" t="s">
        <v>27</v>
      </c>
      <c r="B406" s="45" t="s">
        <v>125</v>
      </c>
      <c r="C406" s="45" t="s">
        <v>294</v>
      </c>
      <c r="D406" s="45" t="s">
        <v>426</v>
      </c>
      <c r="E406" s="45" t="s">
        <v>30</v>
      </c>
      <c r="F406" s="80">
        <v>287.686</v>
      </c>
    </row>
    <row r="407" spans="1:6" s="19" customFormat="1" ht="13.5" customHeight="1">
      <c r="A407" s="9" t="s">
        <v>22</v>
      </c>
      <c r="B407" s="45" t="s">
        <v>125</v>
      </c>
      <c r="C407" s="45" t="s">
        <v>294</v>
      </c>
      <c r="D407" s="45" t="s">
        <v>426</v>
      </c>
      <c r="E407" s="45" t="s">
        <v>21</v>
      </c>
      <c r="F407" s="80">
        <v>4.25</v>
      </c>
    </row>
    <row r="408" spans="1:6" s="19" customFormat="1" ht="32.25" customHeight="1">
      <c r="A408" s="8" t="s">
        <v>963</v>
      </c>
      <c r="B408" s="46" t="s">
        <v>125</v>
      </c>
      <c r="C408" s="46" t="s">
        <v>294</v>
      </c>
      <c r="D408" s="143" t="s">
        <v>996</v>
      </c>
      <c r="E408" s="46" t="s">
        <v>285</v>
      </c>
      <c r="F408" s="74">
        <f>F409</f>
        <v>0.4</v>
      </c>
    </row>
    <row r="409" spans="1:6" s="19" customFormat="1" ht="25.5" customHeight="1">
      <c r="A409" s="9" t="s">
        <v>27</v>
      </c>
      <c r="B409" s="45" t="s">
        <v>125</v>
      </c>
      <c r="C409" s="45" t="s">
        <v>294</v>
      </c>
      <c r="D409" s="125" t="s">
        <v>996</v>
      </c>
      <c r="E409" s="45" t="s">
        <v>30</v>
      </c>
      <c r="F409" s="80">
        <v>0.4</v>
      </c>
    </row>
    <row r="410" spans="1:6" s="19" customFormat="1" ht="26.25" customHeight="1">
      <c r="A410" s="8" t="s">
        <v>434</v>
      </c>
      <c r="B410" s="46" t="s">
        <v>125</v>
      </c>
      <c r="C410" s="46" t="s">
        <v>294</v>
      </c>
      <c r="D410" s="46" t="s">
        <v>433</v>
      </c>
      <c r="E410" s="46" t="s">
        <v>285</v>
      </c>
      <c r="F410" s="94">
        <f>F411</f>
        <v>50.05</v>
      </c>
    </row>
    <row r="411" spans="1:6" s="19" customFormat="1" ht="23.25" customHeight="1">
      <c r="A411" s="9" t="s">
        <v>27</v>
      </c>
      <c r="B411" s="45" t="s">
        <v>125</v>
      </c>
      <c r="C411" s="45" t="s">
        <v>294</v>
      </c>
      <c r="D411" s="45" t="s">
        <v>433</v>
      </c>
      <c r="E411" s="45" t="s">
        <v>30</v>
      </c>
      <c r="F411" s="80">
        <v>50.05</v>
      </c>
    </row>
    <row r="412" spans="1:6" s="19" customFormat="1" ht="23.25" customHeight="1">
      <c r="A412" s="8" t="s">
        <v>304</v>
      </c>
      <c r="B412" s="46" t="s">
        <v>125</v>
      </c>
      <c r="C412" s="46" t="s">
        <v>294</v>
      </c>
      <c r="D412" s="46" t="s">
        <v>263</v>
      </c>
      <c r="E412" s="46" t="s">
        <v>285</v>
      </c>
      <c r="F412" s="94">
        <f>F413</f>
        <v>18</v>
      </c>
    </row>
    <row r="413" spans="1:6" s="19" customFormat="1" ht="23.25" customHeight="1">
      <c r="A413" s="9" t="s">
        <v>31</v>
      </c>
      <c r="B413" s="45" t="s">
        <v>125</v>
      </c>
      <c r="C413" s="45" t="s">
        <v>294</v>
      </c>
      <c r="D413" s="45" t="s">
        <v>263</v>
      </c>
      <c r="E413" s="45" t="s">
        <v>30</v>
      </c>
      <c r="F413" s="80">
        <v>18</v>
      </c>
    </row>
    <row r="414" spans="1:6" s="19" customFormat="1" ht="22.5" customHeight="1">
      <c r="A414" s="8" t="s">
        <v>603</v>
      </c>
      <c r="B414" s="46" t="s">
        <v>125</v>
      </c>
      <c r="C414" s="46" t="s">
        <v>294</v>
      </c>
      <c r="D414" s="46" t="s">
        <v>251</v>
      </c>
      <c r="E414" s="46" t="s">
        <v>285</v>
      </c>
      <c r="F414" s="94">
        <f>F415</f>
        <v>0</v>
      </c>
    </row>
    <row r="415" spans="1:6" s="19" customFormat="1" ht="22.5" customHeight="1">
      <c r="A415" s="8" t="s">
        <v>789</v>
      </c>
      <c r="B415" s="46" t="s">
        <v>125</v>
      </c>
      <c r="C415" s="46" t="s">
        <v>294</v>
      </c>
      <c r="D415" s="46" t="s">
        <v>720</v>
      </c>
      <c r="E415" s="46" t="s">
        <v>285</v>
      </c>
      <c r="F415" s="94">
        <f>F416</f>
        <v>0</v>
      </c>
    </row>
    <row r="416" spans="1:6" s="19" customFormat="1" ht="22.5" customHeight="1">
      <c r="A416" s="9" t="s">
        <v>27</v>
      </c>
      <c r="B416" s="45" t="s">
        <v>125</v>
      </c>
      <c r="C416" s="45" t="s">
        <v>294</v>
      </c>
      <c r="D416" s="45" t="s">
        <v>720</v>
      </c>
      <c r="E416" s="45" t="s">
        <v>30</v>
      </c>
      <c r="F416" s="80">
        <v>0</v>
      </c>
    </row>
    <row r="417" spans="1:6" s="19" customFormat="1" ht="15" customHeight="1">
      <c r="A417" s="6" t="s">
        <v>129</v>
      </c>
      <c r="B417" s="44" t="s">
        <v>125</v>
      </c>
      <c r="C417" s="44" t="s">
        <v>130</v>
      </c>
      <c r="D417" s="44"/>
      <c r="E417" s="44" t="s">
        <v>247</v>
      </c>
      <c r="F417" s="73">
        <f>F423+F421+F418</f>
        <v>9721.365999999998</v>
      </c>
    </row>
    <row r="418" spans="1:6" s="19" customFormat="1" ht="12.75" customHeight="1">
      <c r="A418" s="8" t="s">
        <v>482</v>
      </c>
      <c r="B418" s="46" t="s">
        <v>125</v>
      </c>
      <c r="C418" s="46" t="s">
        <v>130</v>
      </c>
      <c r="D418" s="46" t="s">
        <v>691</v>
      </c>
      <c r="E418" s="46" t="s">
        <v>285</v>
      </c>
      <c r="F418" s="74">
        <f>F419+F420</f>
        <v>4502.5</v>
      </c>
    </row>
    <row r="419" spans="1:6" s="19" customFormat="1" ht="21.75" customHeight="1">
      <c r="A419" s="9" t="s">
        <v>27</v>
      </c>
      <c r="B419" s="45" t="s">
        <v>125</v>
      </c>
      <c r="C419" s="45" t="s">
        <v>130</v>
      </c>
      <c r="D419" s="45" t="s">
        <v>691</v>
      </c>
      <c r="E419" s="45" t="s">
        <v>30</v>
      </c>
      <c r="F419" s="68">
        <v>1778.786</v>
      </c>
    </row>
    <row r="420" spans="1:6" s="19" customFormat="1" ht="21.75" customHeight="1">
      <c r="A420" s="9" t="s">
        <v>121</v>
      </c>
      <c r="B420" s="45" t="s">
        <v>125</v>
      </c>
      <c r="C420" s="45" t="s">
        <v>130</v>
      </c>
      <c r="D420" s="45" t="s">
        <v>691</v>
      </c>
      <c r="E420" s="45" t="s">
        <v>29</v>
      </c>
      <c r="F420" s="68">
        <v>2723.714</v>
      </c>
    </row>
    <row r="421" spans="1:6" s="21" customFormat="1" ht="36" customHeight="1">
      <c r="A421" s="8" t="s">
        <v>577</v>
      </c>
      <c r="B421" s="46" t="s">
        <v>125</v>
      </c>
      <c r="C421" s="46" t="s">
        <v>130</v>
      </c>
      <c r="D421" s="46" t="s">
        <v>581</v>
      </c>
      <c r="E421" s="46" t="s">
        <v>285</v>
      </c>
      <c r="F421" s="74">
        <f>F422</f>
        <v>385.2</v>
      </c>
    </row>
    <row r="422" spans="1:6" s="19" customFormat="1" ht="21.75" customHeight="1">
      <c r="A422" s="9" t="s">
        <v>121</v>
      </c>
      <c r="B422" s="45" t="s">
        <v>125</v>
      </c>
      <c r="C422" s="45" t="s">
        <v>130</v>
      </c>
      <c r="D422" s="45" t="s">
        <v>581</v>
      </c>
      <c r="E422" s="45" t="s">
        <v>29</v>
      </c>
      <c r="F422" s="68">
        <v>385.2</v>
      </c>
    </row>
    <row r="423" spans="1:6" s="19" customFormat="1" ht="21.75" customHeight="1">
      <c r="A423" s="8" t="s">
        <v>310</v>
      </c>
      <c r="B423" s="46" t="s">
        <v>125</v>
      </c>
      <c r="C423" s="46" t="s">
        <v>130</v>
      </c>
      <c r="D423" s="46" t="s">
        <v>276</v>
      </c>
      <c r="E423" s="46" t="s">
        <v>285</v>
      </c>
      <c r="F423" s="74">
        <f>F424+F429+F431+F433+F426</f>
        <v>4833.665999999999</v>
      </c>
    </row>
    <row r="424" spans="1:6" s="21" customFormat="1" ht="34.5" customHeight="1">
      <c r="A424" s="8" t="s">
        <v>455</v>
      </c>
      <c r="B424" s="46" t="s">
        <v>125</v>
      </c>
      <c r="C424" s="46" t="s">
        <v>130</v>
      </c>
      <c r="D424" s="46" t="s">
        <v>429</v>
      </c>
      <c r="E424" s="46" t="s">
        <v>285</v>
      </c>
      <c r="F424" s="74">
        <f>F425</f>
        <v>3964.526</v>
      </c>
    </row>
    <row r="425" spans="1:6" s="19" customFormat="1" ht="21.75" customHeight="1">
      <c r="A425" s="9" t="s">
        <v>121</v>
      </c>
      <c r="B425" s="45" t="s">
        <v>125</v>
      </c>
      <c r="C425" s="45" t="s">
        <v>130</v>
      </c>
      <c r="D425" s="45" t="s">
        <v>429</v>
      </c>
      <c r="E425" s="45" t="s">
        <v>29</v>
      </c>
      <c r="F425" s="68">
        <v>3964.526</v>
      </c>
    </row>
    <row r="426" spans="1:6" s="21" customFormat="1" ht="21.75" customHeight="1">
      <c r="A426" s="8" t="s">
        <v>884</v>
      </c>
      <c r="B426" s="46" t="s">
        <v>125</v>
      </c>
      <c r="C426" s="46" t="s">
        <v>130</v>
      </c>
      <c r="D426" s="46" t="s">
        <v>885</v>
      </c>
      <c r="E426" s="46" t="s">
        <v>285</v>
      </c>
      <c r="F426" s="74">
        <f>F427+F428</f>
        <v>706.1500000000001</v>
      </c>
    </row>
    <row r="427" spans="1:6" s="20" customFormat="1" ht="21.75" customHeight="1">
      <c r="A427" s="9" t="s">
        <v>27</v>
      </c>
      <c r="B427" s="45" t="s">
        <v>125</v>
      </c>
      <c r="C427" s="45" t="s">
        <v>130</v>
      </c>
      <c r="D427" s="45" t="s">
        <v>885</v>
      </c>
      <c r="E427" s="45" t="s">
        <v>30</v>
      </c>
      <c r="F427" s="68">
        <v>329.91</v>
      </c>
    </row>
    <row r="428" spans="1:6" s="20" customFormat="1" ht="21.75" customHeight="1">
      <c r="A428" s="9" t="s">
        <v>121</v>
      </c>
      <c r="B428" s="45" t="s">
        <v>125</v>
      </c>
      <c r="C428" s="45" t="s">
        <v>130</v>
      </c>
      <c r="D428" s="45" t="s">
        <v>885</v>
      </c>
      <c r="E428" s="45" t="s">
        <v>29</v>
      </c>
      <c r="F428" s="68">
        <v>376.24</v>
      </c>
    </row>
    <row r="429" spans="1:6" s="21" customFormat="1" ht="38.25" customHeight="1">
      <c r="A429" s="8" t="s">
        <v>730</v>
      </c>
      <c r="B429" s="46" t="s">
        <v>125</v>
      </c>
      <c r="C429" s="46" t="s">
        <v>130</v>
      </c>
      <c r="D429" s="46" t="s">
        <v>731</v>
      </c>
      <c r="E429" s="46" t="s">
        <v>285</v>
      </c>
      <c r="F429" s="74">
        <f>F430</f>
        <v>11.49</v>
      </c>
    </row>
    <row r="430" spans="1:6" s="19" customFormat="1" ht="21.75" customHeight="1">
      <c r="A430" s="9" t="s">
        <v>121</v>
      </c>
      <c r="B430" s="45" t="s">
        <v>125</v>
      </c>
      <c r="C430" s="45" t="s">
        <v>130</v>
      </c>
      <c r="D430" s="45" t="s">
        <v>731</v>
      </c>
      <c r="E430" s="45" t="s">
        <v>29</v>
      </c>
      <c r="F430" s="68">
        <v>11.49</v>
      </c>
    </row>
    <row r="431" spans="1:6" s="19" customFormat="1" ht="36.75" customHeight="1">
      <c r="A431" s="8" t="s">
        <v>435</v>
      </c>
      <c r="B431" s="46" t="s">
        <v>125</v>
      </c>
      <c r="C431" s="46" t="s">
        <v>130</v>
      </c>
      <c r="D431" s="46" t="s">
        <v>432</v>
      </c>
      <c r="E431" s="46" t="s">
        <v>285</v>
      </c>
      <c r="F431" s="74">
        <f>F432</f>
        <v>33.5</v>
      </c>
    </row>
    <row r="432" spans="1:6" s="19" customFormat="1" ht="21.75" customHeight="1">
      <c r="A432" s="9" t="s">
        <v>27</v>
      </c>
      <c r="B432" s="45" t="s">
        <v>125</v>
      </c>
      <c r="C432" s="45" t="s">
        <v>130</v>
      </c>
      <c r="D432" s="45" t="s">
        <v>432</v>
      </c>
      <c r="E432" s="45" t="s">
        <v>30</v>
      </c>
      <c r="F432" s="68">
        <v>33.5</v>
      </c>
    </row>
    <row r="433" spans="1:6" s="19" customFormat="1" ht="21.75" customHeight="1">
      <c r="A433" s="9" t="s">
        <v>577</v>
      </c>
      <c r="B433" s="46" t="s">
        <v>125</v>
      </c>
      <c r="C433" s="46" t="s">
        <v>130</v>
      </c>
      <c r="D433" s="125" t="s">
        <v>826</v>
      </c>
      <c r="E433" s="46" t="s">
        <v>285</v>
      </c>
      <c r="F433" s="74">
        <f>F434</f>
        <v>118</v>
      </c>
    </row>
    <row r="434" spans="1:6" s="19" customFormat="1" ht="21.75" customHeight="1">
      <c r="A434" s="9" t="s">
        <v>121</v>
      </c>
      <c r="B434" s="45" t="s">
        <v>125</v>
      </c>
      <c r="C434" s="45" t="s">
        <v>130</v>
      </c>
      <c r="D434" s="135" t="s">
        <v>826</v>
      </c>
      <c r="E434" s="45" t="s">
        <v>29</v>
      </c>
      <c r="F434" s="68">
        <v>118</v>
      </c>
    </row>
    <row r="435" spans="1:6" s="19" customFormat="1" ht="15" customHeight="1">
      <c r="A435" s="6" t="s">
        <v>134</v>
      </c>
      <c r="B435" s="44" t="s">
        <v>125</v>
      </c>
      <c r="C435" s="44" t="s">
        <v>135</v>
      </c>
      <c r="D435" s="44"/>
      <c r="E435" s="44"/>
      <c r="F435" s="73">
        <f>F452+F436</f>
        <v>27584.861</v>
      </c>
    </row>
    <row r="436" spans="1:6" s="20" customFormat="1" ht="25.5" customHeight="1">
      <c r="A436" s="8" t="s">
        <v>12</v>
      </c>
      <c r="B436" s="46" t="s">
        <v>125</v>
      </c>
      <c r="C436" s="46" t="s">
        <v>135</v>
      </c>
      <c r="D436" s="46" t="s">
        <v>249</v>
      </c>
      <c r="E436" s="46" t="s">
        <v>285</v>
      </c>
      <c r="F436" s="74">
        <f>F437+F450</f>
        <v>25512.504</v>
      </c>
    </row>
    <row r="437" spans="1:6" s="21" customFormat="1" ht="22.5">
      <c r="A437" s="8" t="s">
        <v>310</v>
      </c>
      <c r="B437" s="46" t="s">
        <v>125</v>
      </c>
      <c r="C437" s="46" t="s">
        <v>135</v>
      </c>
      <c r="D437" s="46" t="s">
        <v>276</v>
      </c>
      <c r="E437" s="46" t="s">
        <v>285</v>
      </c>
      <c r="F437" s="74">
        <f>F438+F448+F443+F445</f>
        <v>25502.504</v>
      </c>
    </row>
    <row r="438" spans="1:6" s="20" customFormat="1" ht="21.75" customHeight="1">
      <c r="A438" s="8" t="s">
        <v>431</v>
      </c>
      <c r="B438" s="46" t="s">
        <v>125</v>
      </c>
      <c r="C438" s="46" t="s">
        <v>135</v>
      </c>
      <c r="D438" s="46" t="s">
        <v>430</v>
      </c>
      <c r="E438" s="46" t="s">
        <v>285</v>
      </c>
      <c r="F438" s="74">
        <f>F440+F439+F442+F441</f>
        <v>25104.175</v>
      </c>
    </row>
    <row r="439" spans="1:6" s="20" customFormat="1" ht="48" customHeight="1">
      <c r="A439" s="9" t="s">
        <v>28</v>
      </c>
      <c r="B439" s="45" t="s">
        <v>125</v>
      </c>
      <c r="C439" s="45" t="s">
        <v>135</v>
      </c>
      <c r="D439" s="45" t="s">
        <v>430</v>
      </c>
      <c r="E439" s="45" t="s">
        <v>26</v>
      </c>
      <c r="F439" s="68">
        <v>18439.379</v>
      </c>
    </row>
    <row r="440" spans="1:6" s="20" customFormat="1" ht="21.75" customHeight="1">
      <c r="A440" s="9" t="s">
        <v>27</v>
      </c>
      <c r="B440" s="45" t="s">
        <v>125</v>
      </c>
      <c r="C440" s="45" t="s">
        <v>135</v>
      </c>
      <c r="D440" s="45" t="s">
        <v>430</v>
      </c>
      <c r="E440" s="45" t="s">
        <v>30</v>
      </c>
      <c r="F440" s="68">
        <v>6642.026</v>
      </c>
    </row>
    <row r="441" spans="1:6" s="20" customFormat="1" ht="13.5" customHeight="1">
      <c r="A441" s="9" t="s">
        <v>24</v>
      </c>
      <c r="B441" s="45" t="s">
        <v>125</v>
      </c>
      <c r="C441" s="45" t="s">
        <v>135</v>
      </c>
      <c r="D441" s="45" t="s">
        <v>430</v>
      </c>
      <c r="E441" s="45" t="s">
        <v>23</v>
      </c>
      <c r="F441" s="68">
        <v>6</v>
      </c>
    </row>
    <row r="442" spans="1:6" s="20" customFormat="1" ht="13.5" customHeight="1">
      <c r="A442" s="9" t="s">
        <v>22</v>
      </c>
      <c r="B442" s="45" t="s">
        <v>125</v>
      </c>
      <c r="C442" s="45" t="s">
        <v>135</v>
      </c>
      <c r="D442" s="45" t="s">
        <v>430</v>
      </c>
      <c r="E442" s="45" t="s">
        <v>21</v>
      </c>
      <c r="F442" s="68">
        <v>16.77</v>
      </c>
    </row>
    <row r="443" spans="1:6" s="20" customFormat="1" ht="24" customHeight="1">
      <c r="A443" s="9" t="s">
        <v>829</v>
      </c>
      <c r="B443" s="46" t="s">
        <v>125</v>
      </c>
      <c r="C443" s="46" t="s">
        <v>135</v>
      </c>
      <c r="D443" s="46" t="s">
        <v>827</v>
      </c>
      <c r="E443" s="46" t="s">
        <v>285</v>
      </c>
      <c r="F443" s="74">
        <f>F444</f>
        <v>182.727</v>
      </c>
    </row>
    <row r="444" spans="1:6" s="20" customFormat="1" ht="13.5" customHeight="1">
      <c r="A444" s="9" t="s">
        <v>27</v>
      </c>
      <c r="B444" s="45" t="s">
        <v>125</v>
      </c>
      <c r="C444" s="45" t="s">
        <v>135</v>
      </c>
      <c r="D444" s="45" t="s">
        <v>827</v>
      </c>
      <c r="E444" s="45" t="s">
        <v>30</v>
      </c>
      <c r="F444" s="68">
        <v>182.727</v>
      </c>
    </row>
    <row r="445" spans="1:6" s="20" customFormat="1" ht="25.5" customHeight="1">
      <c r="A445" s="9" t="s">
        <v>830</v>
      </c>
      <c r="B445" s="46" t="s">
        <v>125</v>
      </c>
      <c r="C445" s="46" t="s">
        <v>135</v>
      </c>
      <c r="D445" s="46" t="s">
        <v>828</v>
      </c>
      <c r="E445" s="46" t="s">
        <v>285</v>
      </c>
      <c r="F445" s="74">
        <f>F447+F446</f>
        <v>172.88</v>
      </c>
    </row>
    <row r="446" spans="1:6" s="20" customFormat="1" ht="50.25" customHeight="1">
      <c r="A446" s="9" t="s">
        <v>28</v>
      </c>
      <c r="B446" s="45" t="s">
        <v>125</v>
      </c>
      <c r="C446" s="45" t="s">
        <v>135</v>
      </c>
      <c r="D446" s="45" t="s">
        <v>828</v>
      </c>
      <c r="E446" s="45" t="s">
        <v>26</v>
      </c>
      <c r="F446" s="68">
        <v>2</v>
      </c>
    </row>
    <row r="447" spans="1:6" s="20" customFormat="1" ht="13.5" customHeight="1">
      <c r="A447" s="9" t="s">
        <v>27</v>
      </c>
      <c r="B447" s="45" t="s">
        <v>125</v>
      </c>
      <c r="C447" s="45" t="s">
        <v>135</v>
      </c>
      <c r="D447" s="45" t="s">
        <v>828</v>
      </c>
      <c r="E447" s="45" t="s">
        <v>30</v>
      </c>
      <c r="F447" s="68">
        <v>170.88</v>
      </c>
    </row>
    <row r="448" spans="1:6" s="20" customFormat="1" ht="36" customHeight="1">
      <c r="A448" s="8" t="s">
        <v>730</v>
      </c>
      <c r="B448" s="46" t="s">
        <v>125</v>
      </c>
      <c r="C448" s="46" t="s">
        <v>135</v>
      </c>
      <c r="D448" s="46" t="s">
        <v>731</v>
      </c>
      <c r="E448" s="46" t="s">
        <v>285</v>
      </c>
      <c r="F448" s="74">
        <f>F449</f>
        <v>42.722</v>
      </c>
    </row>
    <row r="449" spans="1:6" s="20" customFormat="1" ht="26.25" customHeight="1">
      <c r="A449" s="9" t="s">
        <v>27</v>
      </c>
      <c r="B449" s="46" t="s">
        <v>125</v>
      </c>
      <c r="C449" s="46" t="s">
        <v>135</v>
      </c>
      <c r="D449" s="46" t="s">
        <v>731</v>
      </c>
      <c r="E449" s="46" t="s">
        <v>30</v>
      </c>
      <c r="F449" s="68">
        <v>42.722</v>
      </c>
    </row>
    <row r="450" spans="1:6" s="20" customFormat="1" ht="21.75" customHeight="1">
      <c r="A450" s="8" t="s">
        <v>804</v>
      </c>
      <c r="B450" s="46" t="s">
        <v>125</v>
      </c>
      <c r="C450" s="46" t="s">
        <v>135</v>
      </c>
      <c r="D450" s="46" t="s">
        <v>261</v>
      </c>
      <c r="E450" s="46" t="s">
        <v>285</v>
      </c>
      <c r="F450" s="94">
        <f>F451</f>
        <v>10</v>
      </c>
    </row>
    <row r="451" spans="1:6" s="20" customFormat="1" ht="21.75" customHeight="1">
      <c r="A451" s="9" t="s">
        <v>31</v>
      </c>
      <c r="B451" s="45" t="s">
        <v>125</v>
      </c>
      <c r="C451" s="45" t="s">
        <v>135</v>
      </c>
      <c r="D451" s="45" t="s">
        <v>261</v>
      </c>
      <c r="E451" s="45" t="s">
        <v>30</v>
      </c>
      <c r="F451" s="80">
        <v>10</v>
      </c>
    </row>
    <row r="452" spans="1:6" s="19" customFormat="1" ht="12" customHeight="1">
      <c r="A452" s="8" t="s">
        <v>149</v>
      </c>
      <c r="B452" s="46" t="s">
        <v>125</v>
      </c>
      <c r="C452" s="46" t="s">
        <v>135</v>
      </c>
      <c r="D452" s="46" t="s">
        <v>96</v>
      </c>
      <c r="E452" s="46" t="s">
        <v>285</v>
      </c>
      <c r="F452" s="74">
        <f>F453+F457</f>
        <v>2072.357</v>
      </c>
    </row>
    <row r="453" spans="1:6" s="19" customFormat="1" ht="11.25" customHeight="1">
      <c r="A453" s="8" t="s">
        <v>95</v>
      </c>
      <c r="B453" s="46" t="s">
        <v>125</v>
      </c>
      <c r="C453" s="46" t="s">
        <v>135</v>
      </c>
      <c r="D453" s="46" t="s">
        <v>97</v>
      </c>
      <c r="E453" s="46" t="s">
        <v>285</v>
      </c>
      <c r="F453" s="74">
        <f>F454</f>
        <v>2007.282</v>
      </c>
    </row>
    <row r="454" spans="1:6" s="19" customFormat="1" ht="11.25" customHeight="1">
      <c r="A454" s="8" t="s">
        <v>284</v>
      </c>
      <c r="B454" s="46" t="s">
        <v>125</v>
      </c>
      <c r="C454" s="46" t="s">
        <v>135</v>
      </c>
      <c r="D454" s="46" t="s">
        <v>98</v>
      </c>
      <c r="E454" s="46" t="s">
        <v>285</v>
      </c>
      <c r="F454" s="74">
        <f>F455</f>
        <v>2007.282</v>
      </c>
    </row>
    <row r="455" spans="1:6" s="19" customFormat="1" ht="21.75" customHeight="1">
      <c r="A455" s="8" t="s">
        <v>101</v>
      </c>
      <c r="B455" s="46" t="s">
        <v>125</v>
      </c>
      <c r="C455" s="46" t="s">
        <v>135</v>
      </c>
      <c r="D455" s="46" t="s">
        <v>99</v>
      </c>
      <c r="E455" s="46" t="s">
        <v>285</v>
      </c>
      <c r="F455" s="74">
        <f>F456</f>
        <v>2007.282</v>
      </c>
    </row>
    <row r="456" spans="1:6" s="19" customFormat="1" ht="44.25" customHeight="1">
      <c r="A456" s="9" t="s">
        <v>28</v>
      </c>
      <c r="B456" s="45" t="s">
        <v>125</v>
      </c>
      <c r="C456" s="45" t="s">
        <v>135</v>
      </c>
      <c r="D456" s="45" t="s">
        <v>99</v>
      </c>
      <c r="E456" s="45" t="s">
        <v>26</v>
      </c>
      <c r="F456" s="68">
        <v>2007.282</v>
      </c>
    </row>
    <row r="457" spans="1:6" s="19" customFormat="1" ht="26.25" customHeight="1">
      <c r="A457" s="144" t="s">
        <v>75</v>
      </c>
      <c r="B457" s="147" t="s">
        <v>125</v>
      </c>
      <c r="C457" s="147" t="s">
        <v>135</v>
      </c>
      <c r="D457" s="147" t="s">
        <v>62</v>
      </c>
      <c r="E457" s="147" t="s">
        <v>285</v>
      </c>
      <c r="F457" s="74">
        <f>F458</f>
        <v>65.075</v>
      </c>
    </row>
    <row r="458" spans="1:6" s="19" customFormat="1" ht="48.75" customHeight="1">
      <c r="A458" s="144" t="s">
        <v>309</v>
      </c>
      <c r="B458" s="147" t="s">
        <v>125</v>
      </c>
      <c r="C458" s="147" t="s">
        <v>135</v>
      </c>
      <c r="D458" s="147" t="s">
        <v>63</v>
      </c>
      <c r="E458" s="147" t="s">
        <v>285</v>
      </c>
      <c r="F458" s="74">
        <f>F459</f>
        <v>65.075</v>
      </c>
    </row>
    <row r="459" spans="1:6" s="19" customFormat="1" ht="24.75" customHeight="1">
      <c r="A459" s="145" t="s">
        <v>27</v>
      </c>
      <c r="B459" s="146" t="s">
        <v>125</v>
      </c>
      <c r="C459" s="146" t="s">
        <v>135</v>
      </c>
      <c r="D459" s="146" t="s">
        <v>63</v>
      </c>
      <c r="E459" s="146" t="s">
        <v>30</v>
      </c>
      <c r="F459" s="68">
        <v>65.075</v>
      </c>
    </row>
    <row r="460" spans="1:6" s="19" customFormat="1" ht="13.5" customHeight="1">
      <c r="A460" s="6" t="s">
        <v>124</v>
      </c>
      <c r="B460" s="44" t="s">
        <v>125</v>
      </c>
      <c r="C460" s="44" t="s">
        <v>67</v>
      </c>
      <c r="D460" s="44"/>
      <c r="E460" s="44"/>
      <c r="F460" s="73">
        <f>F461</f>
        <v>5989.11</v>
      </c>
    </row>
    <row r="461" spans="1:6" s="19" customFormat="1" ht="35.25" customHeight="1">
      <c r="A461" s="8" t="s">
        <v>36</v>
      </c>
      <c r="B461" s="45" t="s">
        <v>125</v>
      </c>
      <c r="C461" s="46" t="s">
        <v>67</v>
      </c>
      <c r="D461" s="46" t="s">
        <v>697</v>
      </c>
      <c r="E461" s="46" t="s">
        <v>285</v>
      </c>
      <c r="F461" s="74">
        <f>F462</f>
        <v>5989.11</v>
      </c>
    </row>
    <row r="462" spans="1:6" s="19" customFormat="1" ht="16.5" customHeight="1">
      <c r="A462" s="9" t="s">
        <v>24</v>
      </c>
      <c r="B462" s="46" t="s">
        <v>125</v>
      </c>
      <c r="C462" s="45" t="s">
        <v>67</v>
      </c>
      <c r="D462" s="45" t="s">
        <v>697</v>
      </c>
      <c r="E462" s="45" t="s">
        <v>23</v>
      </c>
      <c r="F462" s="68">
        <v>5989.11</v>
      </c>
    </row>
    <row r="463" spans="1:6" s="19" customFormat="1" ht="12.75" customHeight="1">
      <c r="A463" s="6" t="s">
        <v>136</v>
      </c>
      <c r="B463" s="44" t="s">
        <v>125</v>
      </c>
      <c r="C463" s="44" t="s">
        <v>137</v>
      </c>
      <c r="D463" s="44"/>
      <c r="E463" s="44"/>
      <c r="F463" s="73">
        <f>F464+F469</f>
        <v>4381.278</v>
      </c>
    </row>
    <row r="464" spans="1:6" s="21" customFormat="1" ht="33.75">
      <c r="A464" s="8" t="s">
        <v>48</v>
      </c>
      <c r="B464" s="46" t="s">
        <v>125</v>
      </c>
      <c r="C464" s="46" t="s">
        <v>137</v>
      </c>
      <c r="D464" s="46" t="s">
        <v>157</v>
      </c>
      <c r="E464" s="46" t="s">
        <v>285</v>
      </c>
      <c r="F464" s="74">
        <f>F465+F467</f>
        <v>4136.071</v>
      </c>
    </row>
    <row r="465" spans="1:6" s="21" customFormat="1" ht="56.25">
      <c r="A465" s="8" t="s">
        <v>119</v>
      </c>
      <c r="B465" s="46" t="s">
        <v>125</v>
      </c>
      <c r="C465" s="46" t="s">
        <v>137</v>
      </c>
      <c r="D465" s="46" t="s">
        <v>698</v>
      </c>
      <c r="E465" s="46" t="s">
        <v>285</v>
      </c>
      <c r="F465" s="74">
        <f>F466</f>
        <v>3791.6</v>
      </c>
    </row>
    <row r="466" spans="1:6" s="21" customFormat="1" ht="12.75">
      <c r="A466" s="9" t="s">
        <v>24</v>
      </c>
      <c r="B466" s="45" t="s">
        <v>125</v>
      </c>
      <c r="C466" s="45" t="s">
        <v>137</v>
      </c>
      <c r="D466" s="45" t="s">
        <v>698</v>
      </c>
      <c r="E466" s="45" t="s">
        <v>23</v>
      </c>
      <c r="F466" s="68">
        <v>3791.6</v>
      </c>
    </row>
    <row r="467" spans="1:6" s="21" customFormat="1" ht="71.25" customHeight="1">
      <c r="A467" s="34" t="s">
        <v>293</v>
      </c>
      <c r="B467" s="46" t="s">
        <v>125</v>
      </c>
      <c r="C467" s="46" t="s">
        <v>137</v>
      </c>
      <c r="D467" s="46" t="s">
        <v>699</v>
      </c>
      <c r="E467" s="46" t="s">
        <v>285</v>
      </c>
      <c r="F467" s="74">
        <f>F468</f>
        <v>344.471</v>
      </c>
    </row>
    <row r="468" spans="1:6" s="21" customFormat="1" ht="24.75" customHeight="1">
      <c r="A468" s="9" t="s">
        <v>27</v>
      </c>
      <c r="B468" s="45" t="s">
        <v>125</v>
      </c>
      <c r="C468" s="45" t="s">
        <v>137</v>
      </c>
      <c r="D468" s="45" t="s">
        <v>699</v>
      </c>
      <c r="E468" s="45" t="s">
        <v>30</v>
      </c>
      <c r="F468" s="68">
        <v>344.471</v>
      </c>
    </row>
    <row r="469" spans="1:6" s="21" customFormat="1" ht="84.75" customHeight="1">
      <c r="A469" s="8" t="s">
        <v>833</v>
      </c>
      <c r="B469" s="46" t="s">
        <v>125</v>
      </c>
      <c r="C469" s="46" t="s">
        <v>137</v>
      </c>
      <c r="D469" s="143" t="s">
        <v>834</v>
      </c>
      <c r="E469" s="46" t="s">
        <v>285</v>
      </c>
      <c r="F469" s="74">
        <f>F470+F471</f>
        <v>245.207</v>
      </c>
    </row>
    <row r="470" spans="1:6" s="21" customFormat="1" ht="24.75" customHeight="1">
      <c r="A470" s="9" t="s">
        <v>27</v>
      </c>
      <c r="B470" s="45" t="s">
        <v>125</v>
      </c>
      <c r="C470" s="45" t="s">
        <v>137</v>
      </c>
      <c r="D470" s="125" t="s">
        <v>834</v>
      </c>
      <c r="E470" s="45" t="s">
        <v>30</v>
      </c>
      <c r="F470" s="68">
        <v>200.869</v>
      </c>
    </row>
    <row r="471" spans="1:6" s="21" customFormat="1" ht="24.75" customHeight="1">
      <c r="A471" s="9" t="s">
        <v>121</v>
      </c>
      <c r="B471" s="45" t="s">
        <v>125</v>
      </c>
      <c r="C471" s="45" t="s">
        <v>137</v>
      </c>
      <c r="D471" s="125" t="s">
        <v>834</v>
      </c>
      <c r="E471" s="45" t="s">
        <v>29</v>
      </c>
      <c r="F471" s="68">
        <v>44.338</v>
      </c>
    </row>
    <row r="472" spans="1:6" ht="28.5" customHeight="1">
      <c r="A472" s="5" t="s">
        <v>448</v>
      </c>
      <c r="B472" s="81" t="s">
        <v>287</v>
      </c>
      <c r="C472" s="82" t="s">
        <v>247</v>
      </c>
      <c r="D472" s="82"/>
      <c r="E472" s="82" t="s">
        <v>247</v>
      </c>
      <c r="F472" s="72">
        <f>F473+F478+F495+F500+F553+F558+F529+F534+F540+F545+F489+F548+F492</f>
        <v>52162.736</v>
      </c>
    </row>
    <row r="473" spans="1:6" s="19" customFormat="1" ht="31.5">
      <c r="A473" s="6" t="s">
        <v>288</v>
      </c>
      <c r="B473" s="44" t="s">
        <v>287</v>
      </c>
      <c r="C473" s="44" t="s">
        <v>289</v>
      </c>
      <c r="D473" s="45"/>
      <c r="E473" s="45"/>
      <c r="F473" s="73">
        <f>F476</f>
        <v>1489.393</v>
      </c>
    </row>
    <row r="474" spans="1:6" s="19" customFormat="1" ht="12.75">
      <c r="A474" s="8" t="s">
        <v>149</v>
      </c>
      <c r="B474" s="46" t="s">
        <v>287</v>
      </c>
      <c r="C474" s="46" t="s">
        <v>289</v>
      </c>
      <c r="D474" s="46" t="s">
        <v>96</v>
      </c>
      <c r="E474" s="45"/>
      <c r="F474" s="74">
        <f>F475</f>
        <v>1489.393</v>
      </c>
    </row>
    <row r="475" spans="1:6" s="19" customFormat="1" ht="12.75">
      <c r="A475" s="8" t="s">
        <v>95</v>
      </c>
      <c r="B475" s="46" t="s">
        <v>287</v>
      </c>
      <c r="C475" s="46" t="s">
        <v>289</v>
      </c>
      <c r="D475" s="46" t="s">
        <v>97</v>
      </c>
      <c r="E475" s="45"/>
      <c r="F475" s="74">
        <f>F476</f>
        <v>1489.393</v>
      </c>
    </row>
    <row r="476" spans="1:6" s="19" customFormat="1" ht="12" customHeight="1">
      <c r="A476" s="8" t="s">
        <v>290</v>
      </c>
      <c r="B476" s="46" t="s">
        <v>287</v>
      </c>
      <c r="C476" s="46" t="s">
        <v>289</v>
      </c>
      <c r="D476" s="46" t="s">
        <v>107</v>
      </c>
      <c r="E476" s="46" t="s">
        <v>285</v>
      </c>
      <c r="F476" s="74">
        <f>F477</f>
        <v>1489.393</v>
      </c>
    </row>
    <row r="477" spans="1:6" s="19" customFormat="1" ht="45">
      <c r="A477" s="9" t="s">
        <v>28</v>
      </c>
      <c r="B477" s="45" t="s">
        <v>287</v>
      </c>
      <c r="C477" s="45" t="s">
        <v>289</v>
      </c>
      <c r="D477" s="45" t="s">
        <v>107</v>
      </c>
      <c r="E477" s="45" t="s">
        <v>26</v>
      </c>
      <c r="F477" s="68">
        <v>1489.393</v>
      </c>
    </row>
    <row r="478" spans="1:6" s="19" customFormat="1" ht="42.75">
      <c r="A478" s="6" t="s">
        <v>307</v>
      </c>
      <c r="B478" s="44" t="s">
        <v>287</v>
      </c>
      <c r="C478" s="44" t="s">
        <v>291</v>
      </c>
      <c r="D478" s="45"/>
      <c r="E478" s="45"/>
      <c r="F478" s="73">
        <f>F479</f>
        <v>31700.607</v>
      </c>
    </row>
    <row r="479" spans="1:6" s="19" customFormat="1" ht="12.75">
      <c r="A479" s="8" t="s">
        <v>149</v>
      </c>
      <c r="B479" s="46" t="s">
        <v>287</v>
      </c>
      <c r="C479" s="46" t="s">
        <v>291</v>
      </c>
      <c r="D479" s="46" t="s">
        <v>96</v>
      </c>
      <c r="E479" s="45"/>
      <c r="F479" s="74">
        <f>F480+F486</f>
        <v>31700.607</v>
      </c>
    </row>
    <row r="480" spans="1:6" s="19" customFormat="1" ht="12.75">
      <c r="A480" s="8" t="s">
        <v>95</v>
      </c>
      <c r="B480" s="46" t="s">
        <v>287</v>
      </c>
      <c r="C480" s="46" t="s">
        <v>291</v>
      </c>
      <c r="D480" s="46" t="s">
        <v>97</v>
      </c>
      <c r="E480" s="45"/>
      <c r="F480" s="74">
        <f>F481</f>
        <v>31503.778</v>
      </c>
    </row>
    <row r="481" spans="1:6" s="19" customFormat="1" ht="12" customHeight="1">
      <c r="A481" s="8" t="s">
        <v>284</v>
      </c>
      <c r="B481" s="46" t="s">
        <v>287</v>
      </c>
      <c r="C481" s="46" t="s">
        <v>291</v>
      </c>
      <c r="D481" s="46" t="s">
        <v>98</v>
      </c>
      <c r="E481" s="46" t="s">
        <v>285</v>
      </c>
      <c r="F481" s="74">
        <f>F482</f>
        <v>31503.778</v>
      </c>
    </row>
    <row r="482" spans="1:6" s="19" customFormat="1" ht="22.5">
      <c r="A482" s="8" t="s">
        <v>101</v>
      </c>
      <c r="B482" s="46" t="s">
        <v>287</v>
      </c>
      <c r="C482" s="46" t="s">
        <v>291</v>
      </c>
      <c r="D482" s="46" t="s">
        <v>99</v>
      </c>
      <c r="E482" s="46" t="s">
        <v>285</v>
      </c>
      <c r="F482" s="74">
        <f>F484+F483+F485</f>
        <v>31503.778</v>
      </c>
    </row>
    <row r="483" spans="1:6" s="19" customFormat="1" ht="45">
      <c r="A483" s="9" t="s">
        <v>28</v>
      </c>
      <c r="B483" s="45" t="s">
        <v>287</v>
      </c>
      <c r="C483" s="45" t="s">
        <v>291</v>
      </c>
      <c r="D483" s="45" t="s">
        <v>99</v>
      </c>
      <c r="E483" s="45" t="s">
        <v>26</v>
      </c>
      <c r="F483" s="68">
        <v>26711.471</v>
      </c>
    </row>
    <row r="484" spans="1:6" s="19" customFormat="1" ht="21.75" customHeight="1">
      <c r="A484" s="9" t="s">
        <v>27</v>
      </c>
      <c r="B484" s="45" t="s">
        <v>287</v>
      </c>
      <c r="C484" s="45" t="s">
        <v>291</v>
      </c>
      <c r="D484" s="45" t="s">
        <v>99</v>
      </c>
      <c r="E484" s="45" t="s">
        <v>30</v>
      </c>
      <c r="F484" s="68">
        <v>4688.048</v>
      </c>
    </row>
    <row r="485" spans="1:6" s="19" customFormat="1" ht="12.75" customHeight="1">
      <c r="A485" s="9" t="s">
        <v>22</v>
      </c>
      <c r="B485" s="45" t="s">
        <v>287</v>
      </c>
      <c r="C485" s="45" t="s">
        <v>291</v>
      </c>
      <c r="D485" s="45" t="s">
        <v>99</v>
      </c>
      <c r="E485" s="45" t="s">
        <v>21</v>
      </c>
      <c r="F485" s="68">
        <v>104.259</v>
      </c>
    </row>
    <row r="486" spans="1:6" s="19" customFormat="1" ht="21.75" customHeight="1">
      <c r="A486" s="8" t="s">
        <v>221</v>
      </c>
      <c r="B486" s="46" t="s">
        <v>287</v>
      </c>
      <c r="C486" s="46" t="s">
        <v>291</v>
      </c>
      <c r="D486" s="46" t="s">
        <v>100</v>
      </c>
      <c r="E486" s="46" t="s">
        <v>285</v>
      </c>
      <c r="F486" s="74">
        <f>F488</f>
        <v>196.829</v>
      </c>
    </row>
    <row r="487" spans="1:6" s="19" customFormat="1" ht="21.75" customHeight="1">
      <c r="A487" s="8" t="s">
        <v>101</v>
      </c>
      <c r="B487" s="46" t="s">
        <v>287</v>
      </c>
      <c r="C487" s="46" t="s">
        <v>291</v>
      </c>
      <c r="D487" s="46" t="s">
        <v>102</v>
      </c>
      <c r="E487" s="46" t="s">
        <v>285</v>
      </c>
      <c r="F487" s="74">
        <f>F488</f>
        <v>196.829</v>
      </c>
    </row>
    <row r="488" spans="1:6" s="19" customFormat="1" ht="12.75" customHeight="1">
      <c r="A488" s="9" t="s">
        <v>22</v>
      </c>
      <c r="B488" s="45" t="s">
        <v>287</v>
      </c>
      <c r="C488" s="45" t="s">
        <v>291</v>
      </c>
      <c r="D488" s="45" t="s">
        <v>102</v>
      </c>
      <c r="E488" s="45" t="s">
        <v>21</v>
      </c>
      <c r="F488" s="68">
        <v>196.829</v>
      </c>
    </row>
    <row r="489" spans="1:6" s="28" customFormat="1" ht="12" customHeight="1">
      <c r="A489" s="6" t="s">
        <v>313</v>
      </c>
      <c r="B489" s="44" t="s">
        <v>287</v>
      </c>
      <c r="C489" s="44" t="s">
        <v>314</v>
      </c>
      <c r="D489" s="44"/>
      <c r="E489" s="44"/>
      <c r="F489" s="73">
        <f>F490</f>
        <v>3.4</v>
      </c>
    </row>
    <row r="490" spans="1:6" s="21" customFormat="1" ht="56.25" customHeight="1">
      <c r="A490" s="8" t="s">
        <v>316</v>
      </c>
      <c r="B490" s="46" t="s">
        <v>287</v>
      </c>
      <c r="C490" s="46" t="s">
        <v>314</v>
      </c>
      <c r="D490" s="46" t="s">
        <v>315</v>
      </c>
      <c r="E490" s="46" t="s">
        <v>285</v>
      </c>
      <c r="F490" s="74">
        <f>F491</f>
        <v>3.4</v>
      </c>
    </row>
    <row r="491" spans="1:6" s="19" customFormat="1" ht="21.75" customHeight="1">
      <c r="A491" s="9" t="s">
        <v>27</v>
      </c>
      <c r="B491" s="45" t="s">
        <v>287</v>
      </c>
      <c r="C491" s="45" t="s">
        <v>314</v>
      </c>
      <c r="D491" s="45" t="s">
        <v>315</v>
      </c>
      <c r="E491" s="45" t="s">
        <v>30</v>
      </c>
      <c r="F491" s="68">
        <v>3.4</v>
      </c>
    </row>
    <row r="492" spans="1:6" s="28" customFormat="1" ht="14.25" customHeight="1">
      <c r="A492" s="6" t="s">
        <v>631</v>
      </c>
      <c r="B492" s="44" t="s">
        <v>287</v>
      </c>
      <c r="C492" s="44" t="s">
        <v>632</v>
      </c>
      <c r="D492" s="44"/>
      <c r="E492" s="44"/>
      <c r="F492" s="73">
        <f>F493</f>
        <v>1806.6</v>
      </c>
    </row>
    <row r="493" spans="1:6" s="21" customFormat="1" ht="21.75" customHeight="1">
      <c r="A493" s="8" t="s">
        <v>634</v>
      </c>
      <c r="B493" s="46" t="s">
        <v>287</v>
      </c>
      <c r="C493" s="46" t="s">
        <v>632</v>
      </c>
      <c r="D493" s="46" t="s">
        <v>633</v>
      </c>
      <c r="E493" s="46" t="s">
        <v>285</v>
      </c>
      <c r="F493" s="74">
        <f>F494</f>
        <v>1806.6</v>
      </c>
    </row>
    <row r="494" spans="1:6" s="19" customFormat="1" ht="12" customHeight="1">
      <c r="A494" s="9" t="s">
        <v>22</v>
      </c>
      <c r="B494" s="45" t="s">
        <v>287</v>
      </c>
      <c r="C494" s="45" t="s">
        <v>632</v>
      </c>
      <c r="D494" s="45" t="s">
        <v>633</v>
      </c>
      <c r="E494" s="45" t="s">
        <v>21</v>
      </c>
      <c r="F494" s="68">
        <v>1806.6</v>
      </c>
    </row>
    <row r="495" spans="1:6" s="19" customFormat="1" ht="12.75" customHeight="1">
      <c r="A495" s="6" t="s">
        <v>52</v>
      </c>
      <c r="B495" s="44" t="s">
        <v>287</v>
      </c>
      <c r="C495" s="44" t="s">
        <v>292</v>
      </c>
      <c r="D495" s="45"/>
      <c r="E495" s="45"/>
      <c r="F495" s="73">
        <f>F498</f>
        <v>0</v>
      </c>
    </row>
    <row r="496" spans="1:6" s="19" customFormat="1" ht="12.75" customHeight="1">
      <c r="A496" s="8" t="s">
        <v>149</v>
      </c>
      <c r="B496" s="46" t="s">
        <v>287</v>
      </c>
      <c r="C496" s="46" t="s">
        <v>292</v>
      </c>
      <c r="D496" s="46" t="s">
        <v>96</v>
      </c>
      <c r="E496" s="45"/>
      <c r="F496" s="74">
        <f>F497</f>
        <v>0</v>
      </c>
    </row>
    <row r="497" spans="1:6" s="19" customFormat="1" ht="12.75" customHeight="1">
      <c r="A497" s="8" t="s">
        <v>95</v>
      </c>
      <c r="B497" s="46" t="s">
        <v>287</v>
      </c>
      <c r="C497" s="46" t="s">
        <v>292</v>
      </c>
      <c r="D497" s="46" t="s">
        <v>97</v>
      </c>
      <c r="E497" s="45"/>
      <c r="F497" s="74">
        <f>F498</f>
        <v>0</v>
      </c>
    </row>
    <row r="498" spans="1:6" s="19" customFormat="1" ht="13.5" customHeight="1">
      <c r="A498" s="8" t="s">
        <v>53</v>
      </c>
      <c r="B498" s="46" t="s">
        <v>287</v>
      </c>
      <c r="C498" s="46" t="s">
        <v>292</v>
      </c>
      <c r="D498" s="46" t="s">
        <v>108</v>
      </c>
      <c r="E498" s="46" t="s">
        <v>285</v>
      </c>
      <c r="F498" s="74">
        <f>F499</f>
        <v>0</v>
      </c>
    </row>
    <row r="499" spans="1:6" s="19" customFormat="1" ht="13.5" customHeight="1">
      <c r="A499" s="9" t="s">
        <v>22</v>
      </c>
      <c r="B499" s="45" t="s">
        <v>287</v>
      </c>
      <c r="C499" s="45" t="s">
        <v>292</v>
      </c>
      <c r="D499" s="45" t="s">
        <v>108</v>
      </c>
      <c r="E499" s="45" t="s">
        <v>21</v>
      </c>
      <c r="F499" s="68">
        <v>0</v>
      </c>
    </row>
    <row r="500" spans="1:6" s="19" customFormat="1" ht="12.75">
      <c r="A500" s="6" t="s">
        <v>54</v>
      </c>
      <c r="B500" s="44" t="s">
        <v>287</v>
      </c>
      <c r="C500" s="44" t="s">
        <v>197</v>
      </c>
      <c r="D500" s="45"/>
      <c r="E500" s="45"/>
      <c r="F500" s="73">
        <f>F504+F519+F501</f>
        <v>11577.378999999999</v>
      </c>
    </row>
    <row r="501" spans="1:6" s="19" customFormat="1" ht="22.5">
      <c r="A501" s="8" t="s">
        <v>629</v>
      </c>
      <c r="B501" s="46" t="s">
        <v>287</v>
      </c>
      <c r="C501" s="46" t="s">
        <v>197</v>
      </c>
      <c r="D501" s="46" t="s">
        <v>158</v>
      </c>
      <c r="E501" s="46" t="s">
        <v>285</v>
      </c>
      <c r="F501" s="74">
        <f>F502</f>
        <v>386.4</v>
      </c>
    </row>
    <row r="502" spans="1:6" s="21" customFormat="1" ht="22.5">
      <c r="A502" s="15" t="s">
        <v>148</v>
      </c>
      <c r="B502" s="46" t="s">
        <v>287</v>
      </c>
      <c r="C502" s="46" t="s">
        <v>197</v>
      </c>
      <c r="D502" s="46" t="s">
        <v>664</v>
      </c>
      <c r="E502" s="46" t="s">
        <v>285</v>
      </c>
      <c r="F502" s="74">
        <f>F503</f>
        <v>386.4</v>
      </c>
    </row>
    <row r="503" spans="1:6" s="19" customFormat="1" ht="45">
      <c r="A503" s="9" t="s">
        <v>28</v>
      </c>
      <c r="B503" s="45" t="s">
        <v>287</v>
      </c>
      <c r="C503" s="45" t="s">
        <v>197</v>
      </c>
      <c r="D503" s="45" t="s">
        <v>664</v>
      </c>
      <c r="E503" s="45" t="s">
        <v>26</v>
      </c>
      <c r="F503" s="68">
        <v>386.4</v>
      </c>
    </row>
    <row r="504" spans="1:6" s="19" customFormat="1" ht="12.75">
      <c r="A504" s="8" t="s">
        <v>120</v>
      </c>
      <c r="B504" s="46" t="s">
        <v>287</v>
      </c>
      <c r="C504" s="46" t="s">
        <v>197</v>
      </c>
      <c r="D504" s="46" t="s">
        <v>249</v>
      </c>
      <c r="E504" s="46" t="s">
        <v>285</v>
      </c>
      <c r="F504" s="74">
        <f>F505+F508+F516+F513</f>
        <v>694.6669999999999</v>
      </c>
    </row>
    <row r="505" spans="1:6" s="19" customFormat="1" ht="22.5">
      <c r="A505" s="8" t="s">
        <v>37</v>
      </c>
      <c r="B505" s="46" t="s">
        <v>287</v>
      </c>
      <c r="C505" s="46" t="s">
        <v>197</v>
      </c>
      <c r="D505" s="46" t="s">
        <v>259</v>
      </c>
      <c r="E505" s="46" t="s">
        <v>285</v>
      </c>
      <c r="F505" s="74">
        <f>F506</f>
        <v>5.5</v>
      </c>
    </row>
    <row r="506" spans="1:6" s="19" customFormat="1" ht="22.5">
      <c r="A506" s="8" t="s">
        <v>457</v>
      </c>
      <c r="B506" s="46" t="s">
        <v>287</v>
      </c>
      <c r="C506" s="46" t="s">
        <v>197</v>
      </c>
      <c r="D506" s="46" t="s">
        <v>258</v>
      </c>
      <c r="E506" s="46" t="s">
        <v>285</v>
      </c>
      <c r="F506" s="74">
        <f>F507</f>
        <v>5.5</v>
      </c>
    </row>
    <row r="507" spans="1:6" s="19" customFormat="1" ht="23.25" customHeight="1">
      <c r="A507" s="9" t="s">
        <v>27</v>
      </c>
      <c r="B507" s="45" t="s">
        <v>287</v>
      </c>
      <c r="C507" s="45" t="s">
        <v>197</v>
      </c>
      <c r="D507" s="45" t="s">
        <v>258</v>
      </c>
      <c r="E507" s="45" t="s">
        <v>30</v>
      </c>
      <c r="F507" s="68">
        <v>5.5</v>
      </c>
    </row>
    <row r="508" spans="1:6" s="19" customFormat="1" ht="22.5">
      <c r="A508" s="8" t="s">
        <v>38</v>
      </c>
      <c r="B508" s="46" t="s">
        <v>287</v>
      </c>
      <c r="C508" s="46" t="s">
        <v>197</v>
      </c>
      <c r="D508" s="46" t="s">
        <v>260</v>
      </c>
      <c r="E508" s="46" t="s">
        <v>285</v>
      </c>
      <c r="F508" s="74">
        <f>F510+F512</f>
        <v>120.186</v>
      </c>
    </row>
    <row r="509" spans="1:6" s="19" customFormat="1" ht="22.5">
      <c r="A509" s="8" t="s">
        <v>338</v>
      </c>
      <c r="B509" s="46" t="s">
        <v>287</v>
      </c>
      <c r="C509" s="46" t="s">
        <v>197</v>
      </c>
      <c r="D509" s="46" t="s">
        <v>272</v>
      </c>
      <c r="E509" s="46" t="s">
        <v>285</v>
      </c>
      <c r="F509" s="74">
        <f>F510</f>
        <v>78.254</v>
      </c>
    </row>
    <row r="510" spans="1:6" s="19" customFormat="1" ht="22.5">
      <c r="A510" s="9" t="s">
        <v>31</v>
      </c>
      <c r="B510" s="45" t="s">
        <v>287</v>
      </c>
      <c r="C510" s="45" t="s">
        <v>197</v>
      </c>
      <c r="D510" s="45" t="s">
        <v>272</v>
      </c>
      <c r="E510" s="45" t="s">
        <v>30</v>
      </c>
      <c r="F510" s="68">
        <v>78.254</v>
      </c>
    </row>
    <row r="511" spans="1:6" s="21" customFormat="1" ht="22.5">
      <c r="A511" s="8" t="s">
        <v>605</v>
      </c>
      <c r="B511" s="46" t="s">
        <v>287</v>
      </c>
      <c r="C511" s="46" t="s">
        <v>197</v>
      </c>
      <c r="D511" s="46" t="s">
        <v>271</v>
      </c>
      <c r="E511" s="46" t="s">
        <v>285</v>
      </c>
      <c r="F511" s="74">
        <f>F512</f>
        <v>41.932</v>
      </c>
    </row>
    <row r="512" spans="1:6" s="20" customFormat="1" ht="22.5">
      <c r="A512" s="9" t="s">
        <v>31</v>
      </c>
      <c r="B512" s="45" t="s">
        <v>287</v>
      </c>
      <c r="C512" s="45" t="s">
        <v>197</v>
      </c>
      <c r="D512" s="45" t="s">
        <v>271</v>
      </c>
      <c r="E512" s="45" t="s">
        <v>30</v>
      </c>
      <c r="F512" s="68">
        <v>41.932</v>
      </c>
    </row>
    <row r="513" spans="1:6" s="20" customFormat="1" ht="33.75">
      <c r="A513" s="8" t="s">
        <v>606</v>
      </c>
      <c r="B513" s="46" t="s">
        <v>287</v>
      </c>
      <c r="C513" s="46" t="s">
        <v>197</v>
      </c>
      <c r="D513" s="46" t="s">
        <v>273</v>
      </c>
      <c r="E513" s="46" t="s">
        <v>285</v>
      </c>
      <c r="F513" s="74">
        <f>F514+F515</f>
        <v>496.79999999999995</v>
      </c>
    </row>
    <row r="514" spans="1:6" s="20" customFormat="1" ht="22.5">
      <c r="A514" s="9" t="s">
        <v>31</v>
      </c>
      <c r="B514" s="45" t="s">
        <v>287</v>
      </c>
      <c r="C514" s="45" t="s">
        <v>197</v>
      </c>
      <c r="D514" s="45" t="s">
        <v>273</v>
      </c>
      <c r="E514" s="45" t="s">
        <v>30</v>
      </c>
      <c r="F514" s="68">
        <v>200.92</v>
      </c>
    </row>
    <row r="515" spans="1:6" s="20" customFormat="1" ht="12.75">
      <c r="A515" s="9" t="s">
        <v>24</v>
      </c>
      <c r="B515" s="45" t="s">
        <v>287</v>
      </c>
      <c r="C515" s="45" t="s">
        <v>197</v>
      </c>
      <c r="D515" s="45" t="s">
        <v>273</v>
      </c>
      <c r="E515" s="45" t="s">
        <v>23</v>
      </c>
      <c r="F515" s="68">
        <v>295.88</v>
      </c>
    </row>
    <row r="516" spans="1:6" s="19" customFormat="1" ht="12.75">
      <c r="A516" s="8" t="s">
        <v>39</v>
      </c>
      <c r="B516" s="46" t="s">
        <v>287</v>
      </c>
      <c r="C516" s="46" t="s">
        <v>197</v>
      </c>
      <c r="D516" s="46" t="s">
        <v>250</v>
      </c>
      <c r="E516" s="46" t="s">
        <v>285</v>
      </c>
      <c r="F516" s="74">
        <f>F517</f>
        <v>72.181</v>
      </c>
    </row>
    <row r="517" spans="1:6" s="19" customFormat="1" ht="33.75">
      <c r="A517" s="8" t="s">
        <v>305</v>
      </c>
      <c r="B517" s="46" t="s">
        <v>287</v>
      </c>
      <c r="C517" s="46" t="s">
        <v>197</v>
      </c>
      <c r="D517" s="46" t="s">
        <v>264</v>
      </c>
      <c r="E517" s="46" t="s">
        <v>285</v>
      </c>
      <c r="F517" s="74">
        <f>F518</f>
        <v>72.181</v>
      </c>
    </row>
    <row r="518" spans="1:6" s="19" customFormat="1" ht="22.5">
      <c r="A518" s="9" t="s">
        <v>31</v>
      </c>
      <c r="B518" s="45" t="s">
        <v>287</v>
      </c>
      <c r="C518" s="45" t="s">
        <v>197</v>
      </c>
      <c r="D518" s="45" t="s">
        <v>264</v>
      </c>
      <c r="E518" s="45" t="s">
        <v>30</v>
      </c>
      <c r="F518" s="68">
        <v>72.181</v>
      </c>
    </row>
    <row r="519" spans="1:6" s="19" customFormat="1" ht="12.75">
      <c r="A519" s="8" t="s">
        <v>149</v>
      </c>
      <c r="B519" s="46" t="s">
        <v>287</v>
      </c>
      <c r="C519" s="46" t="s">
        <v>197</v>
      </c>
      <c r="D519" s="46" t="s">
        <v>96</v>
      </c>
      <c r="E519" s="46" t="s">
        <v>285</v>
      </c>
      <c r="F519" s="74">
        <f>F524+F522+F520</f>
        <v>10496.312</v>
      </c>
    </row>
    <row r="520" spans="1:6" s="19" customFormat="1" ht="122.25" customHeight="1">
      <c r="A520" s="34" t="s">
        <v>979</v>
      </c>
      <c r="B520" s="46" t="s">
        <v>287</v>
      </c>
      <c r="C520" s="46" t="s">
        <v>197</v>
      </c>
      <c r="D520" s="46" t="s">
        <v>980</v>
      </c>
      <c r="E520" s="46" t="s">
        <v>285</v>
      </c>
      <c r="F520" s="74">
        <f>F521</f>
        <v>181.6</v>
      </c>
    </row>
    <row r="521" spans="1:6" s="19" customFormat="1" ht="48.75" customHeight="1">
      <c r="A521" s="9" t="s">
        <v>28</v>
      </c>
      <c r="B521" s="45" t="s">
        <v>287</v>
      </c>
      <c r="C521" s="45" t="s">
        <v>197</v>
      </c>
      <c r="D521" s="45" t="s">
        <v>980</v>
      </c>
      <c r="E521" s="45" t="s">
        <v>26</v>
      </c>
      <c r="F521" s="68">
        <v>181.6</v>
      </c>
    </row>
    <row r="522" spans="1:6" s="19" customFormat="1" ht="191.25">
      <c r="A522" s="8" t="s">
        <v>463</v>
      </c>
      <c r="B522" s="46" t="s">
        <v>287</v>
      </c>
      <c r="C522" s="46" t="s">
        <v>197</v>
      </c>
      <c r="D522" s="46" t="s">
        <v>464</v>
      </c>
      <c r="E522" s="46" t="s">
        <v>285</v>
      </c>
      <c r="F522" s="74">
        <f>F523</f>
        <v>108.8</v>
      </c>
    </row>
    <row r="523" spans="1:6" s="19" customFormat="1" ht="45">
      <c r="A523" s="9" t="s">
        <v>28</v>
      </c>
      <c r="B523" s="45" t="s">
        <v>287</v>
      </c>
      <c r="C523" s="45" t="s">
        <v>197</v>
      </c>
      <c r="D523" s="45" t="s">
        <v>464</v>
      </c>
      <c r="E523" s="45" t="s">
        <v>26</v>
      </c>
      <c r="F523" s="68">
        <v>108.8</v>
      </c>
    </row>
    <row r="524" spans="1:6" s="19" customFormat="1" ht="12.75">
      <c r="A524" s="8" t="s">
        <v>95</v>
      </c>
      <c r="B524" s="46" t="s">
        <v>287</v>
      </c>
      <c r="C524" s="46" t="s">
        <v>197</v>
      </c>
      <c r="D524" s="46" t="s">
        <v>97</v>
      </c>
      <c r="E524" s="45"/>
      <c r="F524" s="74">
        <f>F525</f>
        <v>10205.912</v>
      </c>
    </row>
    <row r="525" spans="1:6" s="19" customFormat="1" ht="22.5">
      <c r="A525" s="8" t="s">
        <v>222</v>
      </c>
      <c r="B525" s="46" t="s">
        <v>287</v>
      </c>
      <c r="C525" s="46" t="s">
        <v>197</v>
      </c>
      <c r="D525" s="46" t="s">
        <v>109</v>
      </c>
      <c r="E525" s="46" t="s">
        <v>285</v>
      </c>
      <c r="F525" s="74">
        <f>F526+F527+F528</f>
        <v>10205.912</v>
      </c>
    </row>
    <row r="526" spans="1:6" s="20" customFormat="1" ht="22.5">
      <c r="A526" s="9" t="s">
        <v>31</v>
      </c>
      <c r="B526" s="45" t="s">
        <v>287</v>
      </c>
      <c r="C526" s="45" t="s">
        <v>197</v>
      </c>
      <c r="D526" s="45" t="s">
        <v>109</v>
      </c>
      <c r="E526" s="45" t="s">
        <v>30</v>
      </c>
      <c r="F526" s="68">
        <v>3789.918</v>
      </c>
    </row>
    <row r="527" spans="1:6" s="20" customFormat="1" ht="22.5">
      <c r="A527" s="9" t="s">
        <v>121</v>
      </c>
      <c r="B527" s="45" t="s">
        <v>287</v>
      </c>
      <c r="C527" s="45" t="s">
        <v>197</v>
      </c>
      <c r="D527" s="45" t="s">
        <v>109</v>
      </c>
      <c r="E527" s="45" t="s">
        <v>29</v>
      </c>
      <c r="F527" s="68">
        <v>6297.014</v>
      </c>
    </row>
    <row r="528" spans="1:6" s="20" customFormat="1" ht="12.75">
      <c r="A528" s="9" t="s">
        <v>22</v>
      </c>
      <c r="B528" s="45" t="s">
        <v>287</v>
      </c>
      <c r="C528" s="45" t="s">
        <v>197</v>
      </c>
      <c r="D528" s="45" t="s">
        <v>109</v>
      </c>
      <c r="E528" s="45" t="s">
        <v>21</v>
      </c>
      <c r="F528" s="68">
        <v>118.98</v>
      </c>
    </row>
    <row r="529" spans="1:6" s="19" customFormat="1" ht="12.75" customHeight="1">
      <c r="A529" s="6" t="s">
        <v>216</v>
      </c>
      <c r="B529" s="44" t="s">
        <v>287</v>
      </c>
      <c r="C529" s="44" t="s">
        <v>217</v>
      </c>
      <c r="D529" s="45"/>
      <c r="E529" s="45"/>
      <c r="F529" s="73">
        <f>F530</f>
        <v>2374.2000000000003</v>
      </c>
    </row>
    <row r="530" spans="1:6" s="21" customFormat="1" ht="33.75" customHeight="1">
      <c r="A530" s="8" t="s">
        <v>466</v>
      </c>
      <c r="B530" s="46" t="s">
        <v>287</v>
      </c>
      <c r="C530" s="46" t="s">
        <v>217</v>
      </c>
      <c r="D530" s="46" t="s">
        <v>671</v>
      </c>
      <c r="E530" s="46" t="s">
        <v>285</v>
      </c>
      <c r="F530" s="74">
        <f>F531+F532+F533</f>
        <v>2374.2000000000003</v>
      </c>
    </row>
    <row r="531" spans="1:6" s="19" customFormat="1" ht="45" customHeight="1">
      <c r="A531" s="9" t="s">
        <v>28</v>
      </c>
      <c r="B531" s="45" t="s">
        <v>287</v>
      </c>
      <c r="C531" s="45" t="s">
        <v>217</v>
      </c>
      <c r="D531" s="45" t="s">
        <v>671</v>
      </c>
      <c r="E531" s="45" t="s">
        <v>26</v>
      </c>
      <c r="F531" s="68">
        <v>1808.678</v>
      </c>
    </row>
    <row r="532" spans="1:6" s="19" customFormat="1" ht="24.75" customHeight="1">
      <c r="A532" s="9" t="s">
        <v>31</v>
      </c>
      <c r="B532" s="45" t="s">
        <v>287</v>
      </c>
      <c r="C532" s="45" t="s">
        <v>217</v>
      </c>
      <c r="D532" s="45" t="s">
        <v>671</v>
      </c>
      <c r="E532" s="45" t="s">
        <v>30</v>
      </c>
      <c r="F532" s="68">
        <v>523.522</v>
      </c>
    </row>
    <row r="533" spans="1:6" s="19" customFormat="1" ht="11.25" customHeight="1">
      <c r="A533" s="9" t="s">
        <v>22</v>
      </c>
      <c r="B533" s="45" t="s">
        <v>287</v>
      </c>
      <c r="C533" s="45" t="s">
        <v>217</v>
      </c>
      <c r="D533" s="45" t="s">
        <v>671</v>
      </c>
      <c r="E533" s="45" t="s">
        <v>21</v>
      </c>
      <c r="F533" s="68">
        <v>42</v>
      </c>
    </row>
    <row r="534" spans="1:6" s="19" customFormat="1" ht="31.5">
      <c r="A534" s="6" t="s">
        <v>205</v>
      </c>
      <c r="B534" s="44" t="s">
        <v>287</v>
      </c>
      <c r="C534" s="44" t="s">
        <v>204</v>
      </c>
      <c r="D534" s="44"/>
      <c r="E534" s="44"/>
      <c r="F534" s="73">
        <f>F535</f>
        <v>1458.857</v>
      </c>
    </row>
    <row r="535" spans="1:6" s="19" customFormat="1" ht="12.75">
      <c r="A535" s="8" t="s">
        <v>120</v>
      </c>
      <c r="B535" s="46" t="s">
        <v>287</v>
      </c>
      <c r="C535" s="46" t="s">
        <v>204</v>
      </c>
      <c r="D535" s="46" t="s">
        <v>249</v>
      </c>
      <c r="E535" s="46" t="s">
        <v>285</v>
      </c>
      <c r="F535" s="74">
        <f>F537</f>
        <v>1458.857</v>
      </c>
    </row>
    <row r="536" spans="1:6" s="19" customFormat="1" ht="12.75">
      <c r="A536" s="8" t="s">
        <v>39</v>
      </c>
      <c r="B536" s="46" t="s">
        <v>287</v>
      </c>
      <c r="C536" s="46" t="s">
        <v>204</v>
      </c>
      <c r="D536" s="46" t="s">
        <v>250</v>
      </c>
      <c r="E536" s="46" t="s">
        <v>285</v>
      </c>
      <c r="F536" s="74">
        <f>F537</f>
        <v>1458.857</v>
      </c>
    </row>
    <row r="537" spans="1:6" s="19" customFormat="1" ht="54" customHeight="1">
      <c r="A537" s="8" t="s">
        <v>382</v>
      </c>
      <c r="B537" s="46" t="s">
        <v>287</v>
      </c>
      <c r="C537" s="46" t="s">
        <v>204</v>
      </c>
      <c r="D537" s="46" t="s">
        <v>265</v>
      </c>
      <c r="E537" s="46" t="s">
        <v>285</v>
      </c>
      <c r="F537" s="74">
        <f>F538+F539</f>
        <v>1458.857</v>
      </c>
    </row>
    <row r="538" spans="1:6" s="19" customFormat="1" ht="22.5">
      <c r="A538" s="9" t="s">
        <v>31</v>
      </c>
      <c r="B538" s="45" t="s">
        <v>287</v>
      </c>
      <c r="C538" s="45" t="s">
        <v>204</v>
      </c>
      <c r="D538" s="45" t="s">
        <v>265</v>
      </c>
      <c r="E538" s="45" t="s">
        <v>30</v>
      </c>
      <c r="F538" s="68">
        <v>1458.857</v>
      </c>
    </row>
    <row r="539" spans="1:6" s="19" customFormat="1" ht="12.75">
      <c r="A539" s="9" t="s">
        <v>22</v>
      </c>
      <c r="B539" s="45" t="s">
        <v>287</v>
      </c>
      <c r="C539" s="45" t="s">
        <v>204</v>
      </c>
      <c r="D539" s="45" t="s">
        <v>265</v>
      </c>
      <c r="E539" s="45" t="s">
        <v>21</v>
      </c>
      <c r="F539" s="68">
        <v>0</v>
      </c>
    </row>
    <row r="540" spans="1:6" s="19" customFormat="1" ht="12" customHeight="1">
      <c r="A540" s="6" t="s">
        <v>223</v>
      </c>
      <c r="B540" s="44" t="s">
        <v>287</v>
      </c>
      <c r="C540" s="44" t="s">
        <v>224</v>
      </c>
      <c r="D540" s="44"/>
      <c r="E540" s="44"/>
      <c r="F540" s="73">
        <f>F541</f>
        <v>174.789</v>
      </c>
    </row>
    <row r="541" spans="1:6" s="19" customFormat="1" ht="27.75" customHeight="1">
      <c r="A541" s="8" t="s">
        <v>628</v>
      </c>
      <c r="B541" s="46" t="s">
        <v>287</v>
      </c>
      <c r="C541" s="46" t="s">
        <v>224</v>
      </c>
      <c r="D541" s="46" t="s">
        <v>306</v>
      </c>
      <c r="E541" s="46" t="s">
        <v>285</v>
      </c>
      <c r="F541" s="74">
        <f>F542</f>
        <v>174.789</v>
      </c>
    </row>
    <row r="542" spans="1:6" s="19" customFormat="1" ht="24.75" customHeight="1">
      <c r="A542" s="8" t="s">
        <v>225</v>
      </c>
      <c r="B542" s="46" t="s">
        <v>287</v>
      </c>
      <c r="C542" s="46" t="s">
        <v>224</v>
      </c>
      <c r="D542" s="46" t="s">
        <v>468</v>
      </c>
      <c r="E542" s="46" t="s">
        <v>285</v>
      </c>
      <c r="F542" s="74">
        <f>F543+F544</f>
        <v>174.789</v>
      </c>
    </row>
    <row r="543" spans="1:6" s="19" customFormat="1" ht="47.25" customHeight="1">
      <c r="A543" s="9" t="s">
        <v>28</v>
      </c>
      <c r="B543" s="45" t="s">
        <v>287</v>
      </c>
      <c r="C543" s="45" t="s">
        <v>224</v>
      </c>
      <c r="D543" s="45" t="s">
        <v>468</v>
      </c>
      <c r="E543" s="45" t="s">
        <v>26</v>
      </c>
      <c r="F543" s="68">
        <v>125.789</v>
      </c>
    </row>
    <row r="544" spans="1:6" s="19" customFormat="1" ht="24" customHeight="1">
      <c r="A544" s="9" t="s">
        <v>31</v>
      </c>
      <c r="B544" s="45" t="s">
        <v>287</v>
      </c>
      <c r="C544" s="45" t="s">
        <v>224</v>
      </c>
      <c r="D544" s="45" t="s">
        <v>468</v>
      </c>
      <c r="E544" s="45" t="s">
        <v>30</v>
      </c>
      <c r="F544" s="68">
        <v>49</v>
      </c>
    </row>
    <row r="545" spans="1:6" s="28" customFormat="1" ht="14.25" customHeight="1">
      <c r="A545" s="6" t="s">
        <v>33</v>
      </c>
      <c r="B545" s="44" t="s">
        <v>287</v>
      </c>
      <c r="C545" s="44" t="s">
        <v>73</v>
      </c>
      <c r="D545" s="44"/>
      <c r="E545" s="44"/>
      <c r="F545" s="73">
        <f>F546</f>
        <v>155</v>
      </c>
    </row>
    <row r="546" spans="1:6" s="28" customFormat="1" ht="24" customHeight="1">
      <c r="A546" s="8" t="s">
        <v>469</v>
      </c>
      <c r="B546" s="46" t="s">
        <v>287</v>
      </c>
      <c r="C546" s="46" t="s">
        <v>73</v>
      </c>
      <c r="D546" s="46" t="s">
        <v>536</v>
      </c>
      <c r="E546" s="46" t="s">
        <v>285</v>
      </c>
      <c r="F546" s="74">
        <f>F547</f>
        <v>155</v>
      </c>
    </row>
    <row r="547" spans="1:6" s="28" customFormat="1" ht="24.75" customHeight="1">
      <c r="A547" s="9" t="s">
        <v>27</v>
      </c>
      <c r="B547" s="45" t="s">
        <v>287</v>
      </c>
      <c r="C547" s="45" t="s">
        <v>73</v>
      </c>
      <c r="D547" s="45" t="s">
        <v>536</v>
      </c>
      <c r="E547" s="45" t="s">
        <v>30</v>
      </c>
      <c r="F547" s="68">
        <v>155</v>
      </c>
    </row>
    <row r="548" spans="1:6" s="28" customFormat="1" ht="13.5" customHeight="1">
      <c r="A548" s="6" t="s">
        <v>367</v>
      </c>
      <c r="B548" s="44" t="s">
        <v>287</v>
      </c>
      <c r="C548" s="44" t="s">
        <v>198</v>
      </c>
      <c r="D548" s="44"/>
      <c r="E548" s="44"/>
      <c r="F548" s="73">
        <f>F549</f>
        <v>99.7</v>
      </c>
    </row>
    <row r="549" spans="1:6" s="19" customFormat="1" ht="24" customHeight="1">
      <c r="A549" s="8" t="s">
        <v>627</v>
      </c>
      <c r="B549" s="46" t="s">
        <v>287</v>
      </c>
      <c r="C549" s="46" t="s">
        <v>198</v>
      </c>
      <c r="D549" s="46" t="s">
        <v>164</v>
      </c>
      <c r="E549" s="46" t="s">
        <v>285</v>
      </c>
      <c r="F549" s="74">
        <f>F550</f>
        <v>99.7</v>
      </c>
    </row>
    <row r="550" spans="1:6" s="19" customFormat="1" ht="47.25" customHeight="1">
      <c r="A550" s="8" t="s">
        <v>626</v>
      </c>
      <c r="B550" s="46" t="s">
        <v>287</v>
      </c>
      <c r="C550" s="46" t="s">
        <v>198</v>
      </c>
      <c r="D550" s="46" t="s">
        <v>165</v>
      </c>
      <c r="E550" s="46" t="s">
        <v>285</v>
      </c>
      <c r="F550" s="74">
        <f>F551</f>
        <v>99.7</v>
      </c>
    </row>
    <row r="551" spans="1:6" s="19" customFormat="1" ht="35.25" customHeight="1">
      <c r="A551" s="8" t="s">
        <v>94</v>
      </c>
      <c r="B551" s="46" t="s">
        <v>287</v>
      </c>
      <c r="C551" s="46" t="s">
        <v>198</v>
      </c>
      <c r="D551" s="46" t="s">
        <v>524</v>
      </c>
      <c r="E551" s="46" t="s">
        <v>285</v>
      </c>
      <c r="F551" s="74">
        <f>F552</f>
        <v>99.7</v>
      </c>
    </row>
    <row r="552" spans="1:6" s="19" customFormat="1" ht="24" customHeight="1">
      <c r="A552" s="9" t="s">
        <v>27</v>
      </c>
      <c r="B552" s="45" t="s">
        <v>287</v>
      </c>
      <c r="C552" s="45" t="s">
        <v>198</v>
      </c>
      <c r="D552" s="45" t="s">
        <v>524</v>
      </c>
      <c r="E552" s="45" t="s">
        <v>30</v>
      </c>
      <c r="F552" s="68">
        <v>99.7</v>
      </c>
    </row>
    <row r="553" spans="1:6" s="19" customFormat="1" ht="12.75">
      <c r="A553" s="6" t="s">
        <v>124</v>
      </c>
      <c r="B553" s="44" t="s">
        <v>287</v>
      </c>
      <c r="C553" s="44" t="s">
        <v>67</v>
      </c>
      <c r="D553" s="45"/>
      <c r="E553" s="45"/>
      <c r="F553" s="73">
        <f>F554</f>
        <v>282.811</v>
      </c>
    </row>
    <row r="554" spans="1:6" s="19" customFormat="1" ht="12.75">
      <c r="A554" s="8" t="s">
        <v>149</v>
      </c>
      <c r="B554" s="46" t="s">
        <v>287</v>
      </c>
      <c r="C554" s="46" t="s">
        <v>67</v>
      </c>
      <c r="D554" s="46" t="s">
        <v>96</v>
      </c>
      <c r="E554" s="45"/>
      <c r="F554" s="74">
        <f>F555</f>
        <v>282.811</v>
      </c>
    </row>
    <row r="555" spans="1:6" s="19" customFormat="1" ht="22.5">
      <c r="A555" s="8" t="s">
        <v>104</v>
      </c>
      <c r="B555" s="46" t="s">
        <v>287</v>
      </c>
      <c r="C555" s="46" t="s">
        <v>67</v>
      </c>
      <c r="D555" s="46" t="s">
        <v>105</v>
      </c>
      <c r="E555" s="45"/>
      <c r="F555" s="74">
        <f>F556</f>
        <v>282.811</v>
      </c>
    </row>
    <row r="556" spans="1:6" s="19" customFormat="1" ht="12.75">
      <c r="A556" s="8" t="s">
        <v>68</v>
      </c>
      <c r="B556" s="46" t="s">
        <v>287</v>
      </c>
      <c r="C556" s="46" t="s">
        <v>67</v>
      </c>
      <c r="D556" s="46" t="s">
        <v>106</v>
      </c>
      <c r="E556" s="46" t="s">
        <v>285</v>
      </c>
      <c r="F556" s="74">
        <f>F557</f>
        <v>282.811</v>
      </c>
    </row>
    <row r="557" spans="1:6" s="19" customFormat="1" ht="12" customHeight="1">
      <c r="A557" s="9" t="s">
        <v>24</v>
      </c>
      <c r="B557" s="45" t="s">
        <v>287</v>
      </c>
      <c r="C557" s="45" t="s">
        <v>67</v>
      </c>
      <c r="D557" s="45" t="s">
        <v>106</v>
      </c>
      <c r="E557" s="45" t="s">
        <v>23</v>
      </c>
      <c r="F557" s="68">
        <v>282.811</v>
      </c>
    </row>
    <row r="558" spans="1:6" s="19" customFormat="1" ht="11.25" customHeight="1">
      <c r="A558" s="6" t="s">
        <v>229</v>
      </c>
      <c r="B558" s="44" t="s">
        <v>287</v>
      </c>
      <c r="C558" s="44" t="s">
        <v>227</v>
      </c>
      <c r="D558" s="44"/>
      <c r="E558" s="44"/>
      <c r="F558" s="73">
        <f>F559</f>
        <v>1040</v>
      </c>
    </row>
    <row r="559" spans="1:6" s="21" customFormat="1" ht="24.75" customHeight="1">
      <c r="A559" s="8" t="s">
        <v>659</v>
      </c>
      <c r="B559" s="46" t="s">
        <v>287</v>
      </c>
      <c r="C559" s="46" t="s">
        <v>227</v>
      </c>
      <c r="D559" s="46" t="s">
        <v>660</v>
      </c>
      <c r="E559" s="46" t="s">
        <v>285</v>
      </c>
      <c r="F559" s="74">
        <f>F560</f>
        <v>1040</v>
      </c>
    </row>
    <row r="560" spans="1:6" s="19" customFormat="1" ht="24.75" customHeight="1">
      <c r="A560" s="9" t="s">
        <v>121</v>
      </c>
      <c r="B560" s="45" t="s">
        <v>287</v>
      </c>
      <c r="C560" s="45" t="s">
        <v>227</v>
      </c>
      <c r="D560" s="45" t="s">
        <v>660</v>
      </c>
      <c r="E560" s="45" t="s">
        <v>29</v>
      </c>
      <c r="F560" s="68">
        <v>1040</v>
      </c>
    </row>
    <row r="561" spans="1:6" ht="28.5" customHeight="1">
      <c r="A561" s="5" t="s">
        <v>173</v>
      </c>
      <c r="B561" s="86" t="s">
        <v>174</v>
      </c>
      <c r="C561" s="86" t="s">
        <v>247</v>
      </c>
      <c r="D561" s="86"/>
      <c r="E561" s="86" t="s">
        <v>247</v>
      </c>
      <c r="F561" s="72">
        <f>F562+F601+F577+F584+F592+F581+F570+F589+F595</f>
        <v>58110.935</v>
      </c>
    </row>
    <row r="562" spans="1:6" s="19" customFormat="1" ht="32.25">
      <c r="A562" s="6" t="s">
        <v>70</v>
      </c>
      <c r="B562" s="44" t="s">
        <v>174</v>
      </c>
      <c r="C562" s="44" t="s">
        <v>71</v>
      </c>
      <c r="D562" s="44"/>
      <c r="E562" s="44" t="s">
        <v>247</v>
      </c>
      <c r="F562" s="73">
        <f>F563</f>
        <v>13448.19</v>
      </c>
    </row>
    <row r="563" spans="1:6" s="19" customFormat="1" ht="12.75">
      <c r="A563" s="8" t="s">
        <v>149</v>
      </c>
      <c r="B563" s="46" t="s">
        <v>174</v>
      </c>
      <c r="C563" s="46" t="s">
        <v>71</v>
      </c>
      <c r="D563" s="46" t="s">
        <v>96</v>
      </c>
      <c r="E563" s="46" t="s">
        <v>285</v>
      </c>
      <c r="F563" s="74">
        <f>F564</f>
        <v>13448.19</v>
      </c>
    </row>
    <row r="564" spans="1:6" s="19" customFormat="1" ht="12.75">
      <c r="A564" s="8" t="s">
        <v>95</v>
      </c>
      <c r="B564" s="46" t="s">
        <v>174</v>
      </c>
      <c r="C564" s="46" t="s">
        <v>71</v>
      </c>
      <c r="D564" s="46" t="s">
        <v>97</v>
      </c>
      <c r="E564" s="46" t="s">
        <v>285</v>
      </c>
      <c r="F564" s="74">
        <f>F565</f>
        <v>13448.19</v>
      </c>
    </row>
    <row r="565" spans="1:6" s="19" customFormat="1" ht="12.75" customHeight="1">
      <c r="A565" s="8" t="s">
        <v>284</v>
      </c>
      <c r="B565" s="46" t="s">
        <v>174</v>
      </c>
      <c r="C565" s="46" t="s">
        <v>71</v>
      </c>
      <c r="D565" s="46" t="s">
        <v>98</v>
      </c>
      <c r="E565" s="46" t="s">
        <v>285</v>
      </c>
      <c r="F565" s="74">
        <f>F566</f>
        <v>13448.19</v>
      </c>
    </row>
    <row r="566" spans="1:6" s="19" customFormat="1" ht="21.75" customHeight="1">
      <c r="A566" s="8" t="s">
        <v>101</v>
      </c>
      <c r="B566" s="46" t="s">
        <v>174</v>
      </c>
      <c r="C566" s="46" t="s">
        <v>71</v>
      </c>
      <c r="D566" s="46" t="s">
        <v>99</v>
      </c>
      <c r="E566" s="46" t="s">
        <v>285</v>
      </c>
      <c r="F566" s="74">
        <f>F568+F567+F569</f>
        <v>13448.19</v>
      </c>
    </row>
    <row r="567" spans="1:6" s="19" customFormat="1" ht="45">
      <c r="A567" s="9" t="s">
        <v>28</v>
      </c>
      <c r="B567" s="45" t="s">
        <v>174</v>
      </c>
      <c r="C567" s="45" t="s">
        <v>71</v>
      </c>
      <c r="D567" s="45" t="s">
        <v>99</v>
      </c>
      <c r="E567" s="45" t="s">
        <v>26</v>
      </c>
      <c r="F567" s="68">
        <v>11981.252</v>
      </c>
    </row>
    <row r="568" spans="1:6" s="19" customFormat="1" ht="21.75" customHeight="1">
      <c r="A568" s="9" t="s">
        <v>27</v>
      </c>
      <c r="B568" s="45" t="s">
        <v>174</v>
      </c>
      <c r="C568" s="45" t="s">
        <v>71</v>
      </c>
      <c r="D568" s="45" t="s">
        <v>99</v>
      </c>
      <c r="E568" s="45" t="s">
        <v>30</v>
      </c>
      <c r="F568" s="68">
        <v>1465.498</v>
      </c>
    </row>
    <row r="569" spans="1:6" s="19" customFormat="1" ht="14.25" customHeight="1">
      <c r="A569" s="9" t="s">
        <v>22</v>
      </c>
      <c r="B569" s="45" t="s">
        <v>174</v>
      </c>
      <c r="C569" s="45" t="s">
        <v>71</v>
      </c>
      <c r="D569" s="45" t="s">
        <v>99</v>
      </c>
      <c r="E569" s="45" t="s">
        <v>21</v>
      </c>
      <c r="F569" s="68">
        <v>1.44</v>
      </c>
    </row>
    <row r="570" spans="1:6" s="28" customFormat="1" ht="14.25" customHeight="1">
      <c r="A570" s="6" t="s">
        <v>54</v>
      </c>
      <c r="B570" s="44" t="s">
        <v>174</v>
      </c>
      <c r="C570" s="44" t="s">
        <v>197</v>
      </c>
      <c r="D570" s="44"/>
      <c r="E570" s="44"/>
      <c r="F570" s="73">
        <f>F573+F571+F575</f>
        <v>205.111</v>
      </c>
    </row>
    <row r="571" spans="1:6" s="28" customFormat="1" ht="48.75" customHeight="1">
      <c r="A571" s="8" t="s">
        <v>641</v>
      </c>
      <c r="B571" s="46" t="s">
        <v>174</v>
      </c>
      <c r="C571" s="46" t="s">
        <v>197</v>
      </c>
      <c r="D571" s="46" t="s">
        <v>262</v>
      </c>
      <c r="E571" s="46" t="s">
        <v>285</v>
      </c>
      <c r="F571" s="74">
        <f>F572</f>
        <v>90.811</v>
      </c>
    </row>
    <row r="572" spans="1:6" s="28" customFormat="1" ht="12" customHeight="1">
      <c r="A572" s="9" t="s">
        <v>25</v>
      </c>
      <c r="B572" s="45" t="s">
        <v>174</v>
      </c>
      <c r="C572" s="45" t="s">
        <v>197</v>
      </c>
      <c r="D572" s="45" t="s">
        <v>262</v>
      </c>
      <c r="E572" s="45" t="s">
        <v>286</v>
      </c>
      <c r="F572" s="68">
        <v>90.811</v>
      </c>
    </row>
    <row r="573" spans="1:6" s="21" customFormat="1" ht="36" customHeight="1">
      <c r="A573" s="8" t="s">
        <v>305</v>
      </c>
      <c r="B573" s="46" t="s">
        <v>174</v>
      </c>
      <c r="C573" s="46" t="s">
        <v>197</v>
      </c>
      <c r="D573" s="46" t="s">
        <v>264</v>
      </c>
      <c r="E573" s="46" t="s">
        <v>285</v>
      </c>
      <c r="F573" s="74">
        <f>F574</f>
        <v>44</v>
      </c>
    </row>
    <row r="574" spans="1:6" s="19" customFormat="1" ht="14.25" customHeight="1">
      <c r="A574" s="9" t="s">
        <v>25</v>
      </c>
      <c r="B574" s="45" t="s">
        <v>174</v>
      </c>
      <c r="C574" s="45" t="s">
        <v>197</v>
      </c>
      <c r="D574" s="45" t="s">
        <v>264</v>
      </c>
      <c r="E574" s="45" t="s">
        <v>286</v>
      </c>
      <c r="F574" s="68">
        <v>44</v>
      </c>
    </row>
    <row r="575" spans="1:6" s="19" customFormat="1" ht="23.25" customHeight="1">
      <c r="A575" s="8" t="s">
        <v>222</v>
      </c>
      <c r="B575" s="46" t="s">
        <v>174</v>
      </c>
      <c r="C575" s="46" t="s">
        <v>197</v>
      </c>
      <c r="D575" s="133" t="s">
        <v>109</v>
      </c>
      <c r="E575" s="46" t="s">
        <v>285</v>
      </c>
      <c r="F575" s="74">
        <f>F576</f>
        <v>70.3</v>
      </c>
    </row>
    <row r="576" spans="1:6" s="19" customFormat="1" ht="14.25" customHeight="1">
      <c r="A576" s="9" t="s">
        <v>22</v>
      </c>
      <c r="B576" s="45" t="s">
        <v>174</v>
      </c>
      <c r="C576" s="45" t="s">
        <v>197</v>
      </c>
      <c r="D576" s="134" t="s">
        <v>109</v>
      </c>
      <c r="E576" s="45" t="s">
        <v>21</v>
      </c>
      <c r="F576" s="68">
        <v>70.3</v>
      </c>
    </row>
    <row r="577" spans="1:6" s="19" customFormat="1" ht="12.75" customHeight="1">
      <c r="A577" s="6" t="s">
        <v>219</v>
      </c>
      <c r="B577" s="44" t="s">
        <v>174</v>
      </c>
      <c r="C577" s="44" t="s">
        <v>218</v>
      </c>
      <c r="D577" s="44"/>
      <c r="E577" s="44"/>
      <c r="F577" s="73">
        <f>F578</f>
        <v>1862.8</v>
      </c>
    </row>
    <row r="578" spans="1:6" s="19" customFormat="1" ht="36" customHeight="1">
      <c r="A578" s="8" t="s">
        <v>669</v>
      </c>
      <c r="B578" s="46" t="s">
        <v>174</v>
      </c>
      <c r="C578" s="46" t="s">
        <v>218</v>
      </c>
      <c r="D578" s="46" t="s">
        <v>670</v>
      </c>
      <c r="E578" s="45"/>
      <c r="F578" s="74">
        <f>F579</f>
        <v>1862.8</v>
      </c>
    </row>
    <row r="579" spans="1:6" s="19" customFormat="1" ht="24" customHeight="1">
      <c r="A579" s="8" t="s">
        <v>667</v>
      </c>
      <c r="B579" s="46" t="s">
        <v>174</v>
      </c>
      <c r="C579" s="46" t="s">
        <v>218</v>
      </c>
      <c r="D579" s="46" t="s">
        <v>666</v>
      </c>
      <c r="E579" s="46" t="s">
        <v>285</v>
      </c>
      <c r="F579" s="74">
        <f>F580</f>
        <v>1862.8</v>
      </c>
    </row>
    <row r="580" spans="1:6" s="19" customFormat="1" ht="12" customHeight="1">
      <c r="A580" s="9" t="s">
        <v>25</v>
      </c>
      <c r="B580" s="46" t="s">
        <v>174</v>
      </c>
      <c r="C580" s="45" t="s">
        <v>218</v>
      </c>
      <c r="D580" s="45" t="s">
        <v>666</v>
      </c>
      <c r="E580" s="45" t="s">
        <v>286</v>
      </c>
      <c r="F580" s="68">
        <v>1862.8</v>
      </c>
    </row>
    <row r="581" spans="1:6" s="19" customFormat="1" ht="33.75" customHeight="1">
      <c r="A581" s="6" t="s">
        <v>205</v>
      </c>
      <c r="B581" s="44" t="s">
        <v>174</v>
      </c>
      <c r="C581" s="44" t="s">
        <v>204</v>
      </c>
      <c r="D581" s="45"/>
      <c r="E581" s="45"/>
      <c r="F581" s="73">
        <f>F582</f>
        <v>5598.91</v>
      </c>
    </row>
    <row r="582" spans="1:6" s="19" customFormat="1" ht="60" customHeight="1">
      <c r="A582" s="8" t="s">
        <v>382</v>
      </c>
      <c r="B582" s="46" t="s">
        <v>174</v>
      </c>
      <c r="C582" s="46" t="s">
        <v>204</v>
      </c>
      <c r="D582" s="46" t="s">
        <v>265</v>
      </c>
      <c r="E582" s="46" t="s">
        <v>285</v>
      </c>
      <c r="F582" s="74">
        <f>F583</f>
        <v>5598.91</v>
      </c>
    </row>
    <row r="583" spans="1:6" s="19" customFormat="1" ht="12" customHeight="1">
      <c r="A583" s="9" t="s">
        <v>25</v>
      </c>
      <c r="B583" s="45" t="s">
        <v>174</v>
      </c>
      <c r="C583" s="45" t="s">
        <v>204</v>
      </c>
      <c r="D583" s="45" t="s">
        <v>265</v>
      </c>
      <c r="E583" s="45" t="s">
        <v>286</v>
      </c>
      <c r="F583" s="68">
        <v>5598.91</v>
      </c>
    </row>
    <row r="584" spans="1:6" s="19" customFormat="1" ht="12.75" customHeight="1">
      <c r="A584" s="6" t="s">
        <v>33</v>
      </c>
      <c r="B584" s="44" t="s">
        <v>174</v>
      </c>
      <c r="C584" s="44" t="s">
        <v>73</v>
      </c>
      <c r="D584" s="44"/>
      <c r="E584" s="44"/>
      <c r="F584" s="73">
        <f>F585+F587</f>
        <v>390</v>
      </c>
    </row>
    <row r="585" spans="1:6" s="19" customFormat="1" ht="36" customHeight="1">
      <c r="A585" s="8" t="s">
        <v>672</v>
      </c>
      <c r="B585" s="46" t="s">
        <v>174</v>
      </c>
      <c r="C585" s="46" t="s">
        <v>73</v>
      </c>
      <c r="D585" s="46" t="s">
        <v>673</v>
      </c>
      <c r="E585" s="46" t="s">
        <v>285</v>
      </c>
      <c r="F585" s="68">
        <f>F586</f>
        <v>200.6</v>
      </c>
    </row>
    <row r="586" spans="1:6" s="19" customFormat="1" ht="12.75" customHeight="1">
      <c r="A586" s="9" t="s">
        <v>25</v>
      </c>
      <c r="B586" s="46" t="s">
        <v>174</v>
      </c>
      <c r="C586" s="45" t="s">
        <v>73</v>
      </c>
      <c r="D586" s="45" t="s">
        <v>673</v>
      </c>
      <c r="E586" s="45" t="s">
        <v>286</v>
      </c>
      <c r="F586" s="68">
        <v>200.6</v>
      </c>
    </row>
    <row r="587" spans="1:6" s="19" customFormat="1" ht="21.75" customHeight="1">
      <c r="A587" s="8" t="s">
        <v>675</v>
      </c>
      <c r="B587" s="46" t="s">
        <v>174</v>
      </c>
      <c r="C587" s="46" t="s">
        <v>73</v>
      </c>
      <c r="D587" s="46" t="s">
        <v>674</v>
      </c>
      <c r="E587" s="46" t="s">
        <v>285</v>
      </c>
      <c r="F587" s="68">
        <f>F588</f>
        <v>189.4</v>
      </c>
    </row>
    <row r="588" spans="1:6" s="19" customFormat="1" ht="12.75" customHeight="1">
      <c r="A588" s="9" t="s">
        <v>25</v>
      </c>
      <c r="B588" s="46" t="s">
        <v>174</v>
      </c>
      <c r="C588" s="45" t="s">
        <v>73</v>
      </c>
      <c r="D588" s="45" t="s">
        <v>674</v>
      </c>
      <c r="E588" s="45" t="s">
        <v>286</v>
      </c>
      <c r="F588" s="68">
        <v>189.4</v>
      </c>
    </row>
    <row r="589" spans="1:6" s="19" customFormat="1" ht="12.75" customHeight="1">
      <c r="A589" s="6" t="s">
        <v>220</v>
      </c>
      <c r="B589" s="44" t="s">
        <v>174</v>
      </c>
      <c r="C589" s="44" t="s">
        <v>58</v>
      </c>
      <c r="D589" s="45"/>
      <c r="E589" s="45"/>
      <c r="F589" s="73">
        <f>F590</f>
        <v>925</v>
      </c>
    </row>
    <row r="590" spans="1:6" s="19" customFormat="1" ht="49.5" customHeight="1">
      <c r="A590" s="8" t="s">
        <v>319</v>
      </c>
      <c r="B590" s="46" t="s">
        <v>174</v>
      </c>
      <c r="C590" s="46" t="s">
        <v>58</v>
      </c>
      <c r="D590" s="46" t="s">
        <v>301</v>
      </c>
      <c r="E590" s="46" t="s">
        <v>285</v>
      </c>
      <c r="F590" s="74">
        <f>F591</f>
        <v>925</v>
      </c>
    </row>
    <row r="591" spans="1:6" s="19" customFormat="1" ht="12.75" customHeight="1">
      <c r="A591" s="9" t="s">
        <v>25</v>
      </c>
      <c r="B591" s="45" t="s">
        <v>174</v>
      </c>
      <c r="C591" s="45" t="s">
        <v>58</v>
      </c>
      <c r="D591" s="45" t="s">
        <v>301</v>
      </c>
      <c r="E591" s="45" t="s">
        <v>286</v>
      </c>
      <c r="F591" s="68">
        <v>925</v>
      </c>
    </row>
    <row r="592" spans="1:6" s="28" customFormat="1" ht="20.25" customHeight="1">
      <c r="A592" s="6" t="s">
        <v>144</v>
      </c>
      <c r="B592" s="44" t="s">
        <v>174</v>
      </c>
      <c r="C592" s="44" t="s">
        <v>142</v>
      </c>
      <c r="D592" s="44"/>
      <c r="E592" s="44"/>
      <c r="F592" s="73">
        <f>F593</f>
        <v>1480.285</v>
      </c>
    </row>
    <row r="593" spans="1:6" s="21" customFormat="1" ht="44.25" customHeight="1">
      <c r="A593" s="8" t="s">
        <v>319</v>
      </c>
      <c r="B593" s="46" t="s">
        <v>174</v>
      </c>
      <c r="C593" s="46" t="s">
        <v>142</v>
      </c>
      <c r="D593" s="46" t="s">
        <v>301</v>
      </c>
      <c r="E593" s="46" t="s">
        <v>285</v>
      </c>
      <c r="F593" s="74">
        <f>F594</f>
        <v>1480.285</v>
      </c>
    </row>
    <row r="594" spans="1:6" s="20" customFormat="1" ht="12.75" customHeight="1">
      <c r="A594" s="9" t="s">
        <v>25</v>
      </c>
      <c r="B594" s="45" t="s">
        <v>174</v>
      </c>
      <c r="C594" s="45" t="s">
        <v>142</v>
      </c>
      <c r="D594" s="45" t="s">
        <v>301</v>
      </c>
      <c r="E594" s="45" t="s">
        <v>286</v>
      </c>
      <c r="F594" s="68">
        <v>1480.285</v>
      </c>
    </row>
    <row r="595" spans="1:6" s="20" customFormat="1" ht="12.75" customHeight="1">
      <c r="A595" s="6" t="s">
        <v>701</v>
      </c>
      <c r="B595" s="44" t="s">
        <v>174</v>
      </c>
      <c r="C595" s="44" t="s">
        <v>702</v>
      </c>
      <c r="D595" s="44"/>
      <c r="E595" s="44"/>
      <c r="F595" s="73">
        <f>F598+F596</f>
        <v>70.6</v>
      </c>
    </row>
    <row r="596" spans="1:6" s="20" customFormat="1" ht="24.75" customHeight="1">
      <c r="A596" s="8" t="s">
        <v>845</v>
      </c>
      <c r="B596" s="46" t="s">
        <v>174</v>
      </c>
      <c r="C596" s="46" t="s">
        <v>702</v>
      </c>
      <c r="D596" s="46" t="s">
        <v>846</v>
      </c>
      <c r="E596" s="46" t="s">
        <v>285</v>
      </c>
      <c r="F596" s="74">
        <f>F597</f>
        <v>50.931</v>
      </c>
    </row>
    <row r="597" spans="1:6" s="20" customFormat="1" ht="15" customHeight="1">
      <c r="A597" s="9" t="s">
        <v>25</v>
      </c>
      <c r="B597" s="45" t="s">
        <v>174</v>
      </c>
      <c r="C597" s="45" t="s">
        <v>702</v>
      </c>
      <c r="D597" s="45" t="s">
        <v>846</v>
      </c>
      <c r="E597" s="45" t="s">
        <v>286</v>
      </c>
      <c r="F597" s="68">
        <v>50.931</v>
      </c>
    </row>
    <row r="598" spans="1:6" s="20" customFormat="1" ht="23.25" customHeight="1">
      <c r="A598" s="8" t="s">
        <v>604</v>
      </c>
      <c r="B598" s="46" t="s">
        <v>174</v>
      </c>
      <c r="C598" s="46" t="s">
        <v>702</v>
      </c>
      <c r="D598" s="46" t="s">
        <v>253</v>
      </c>
      <c r="E598" s="46" t="s">
        <v>285</v>
      </c>
      <c r="F598" s="74">
        <f>F599</f>
        <v>19.669</v>
      </c>
    </row>
    <row r="599" spans="1:6" s="20" customFormat="1" ht="58.5" customHeight="1">
      <c r="A599" s="8" t="s">
        <v>970</v>
      </c>
      <c r="B599" s="46" t="s">
        <v>174</v>
      </c>
      <c r="C599" s="46" t="s">
        <v>702</v>
      </c>
      <c r="D599" s="46" t="s">
        <v>960</v>
      </c>
      <c r="E599" s="46" t="s">
        <v>285</v>
      </c>
      <c r="F599" s="74">
        <f>F600</f>
        <v>19.669</v>
      </c>
    </row>
    <row r="600" spans="1:6" s="20" customFormat="1" ht="15" customHeight="1">
      <c r="A600" s="9" t="s">
        <v>25</v>
      </c>
      <c r="B600" s="45" t="s">
        <v>174</v>
      </c>
      <c r="C600" s="45" t="s">
        <v>702</v>
      </c>
      <c r="D600" s="45" t="s">
        <v>960</v>
      </c>
      <c r="E600" s="45" t="s">
        <v>286</v>
      </c>
      <c r="F600" s="68">
        <v>19.669</v>
      </c>
    </row>
    <row r="601" spans="1:6" s="19" customFormat="1" ht="33.75" customHeight="1">
      <c r="A601" s="6" t="s">
        <v>200</v>
      </c>
      <c r="B601" s="44" t="s">
        <v>174</v>
      </c>
      <c r="C601" s="44" t="s">
        <v>195</v>
      </c>
      <c r="D601" s="44"/>
      <c r="E601" s="44"/>
      <c r="F601" s="73">
        <f>F602+F610</f>
        <v>34130.039</v>
      </c>
    </row>
    <row r="602" spans="1:6" s="19" customFormat="1" ht="31.5">
      <c r="A602" s="6" t="s">
        <v>201</v>
      </c>
      <c r="B602" s="44" t="s">
        <v>174</v>
      </c>
      <c r="C602" s="44" t="s">
        <v>196</v>
      </c>
      <c r="D602" s="44"/>
      <c r="E602" s="44" t="s">
        <v>247</v>
      </c>
      <c r="F602" s="73">
        <f>F603+F606</f>
        <v>22426</v>
      </c>
    </row>
    <row r="603" spans="1:6" s="19" customFormat="1" ht="33.75">
      <c r="A603" s="8" t="s">
        <v>302</v>
      </c>
      <c r="B603" s="46" t="s">
        <v>174</v>
      </c>
      <c r="C603" s="46" t="s">
        <v>196</v>
      </c>
      <c r="D603" s="46" t="s">
        <v>163</v>
      </c>
      <c r="E603" s="46" t="s">
        <v>285</v>
      </c>
      <c r="F603" s="74">
        <f>F604</f>
        <v>19189</v>
      </c>
    </row>
    <row r="604" spans="1:6" s="19" customFormat="1" ht="33.75">
      <c r="A604" s="8" t="s">
        <v>133</v>
      </c>
      <c r="B604" s="46" t="s">
        <v>174</v>
      </c>
      <c r="C604" s="46" t="s">
        <v>196</v>
      </c>
      <c r="D604" s="46" t="s">
        <v>521</v>
      </c>
      <c r="E604" s="46" t="s">
        <v>285</v>
      </c>
      <c r="F604" s="74">
        <f>F605</f>
        <v>19189</v>
      </c>
    </row>
    <row r="605" spans="1:6" s="19" customFormat="1" ht="12.75">
      <c r="A605" s="9" t="s">
        <v>25</v>
      </c>
      <c r="B605" s="45" t="s">
        <v>174</v>
      </c>
      <c r="C605" s="45" t="s">
        <v>196</v>
      </c>
      <c r="D605" s="45" t="s">
        <v>521</v>
      </c>
      <c r="E605" s="45" t="s">
        <v>286</v>
      </c>
      <c r="F605" s="68">
        <v>19189</v>
      </c>
    </row>
    <row r="606" spans="1:6" s="19" customFormat="1" ht="12.75">
      <c r="A606" s="8" t="s">
        <v>149</v>
      </c>
      <c r="B606" s="46" t="s">
        <v>174</v>
      </c>
      <c r="C606" s="46" t="s">
        <v>196</v>
      </c>
      <c r="D606" s="46" t="s">
        <v>96</v>
      </c>
      <c r="E606" s="46" t="s">
        <v>285</v>
      </c>
      <c r="F606" s="74">
        <f>F607</f>
        <v>3237</v>
      </c>
    </row>
    <row r="607" spans="1:6" s="19" customFormat="1" ht="12.75">
      <c r="A607" s="8" t="s">
        <v>159</v>
      </c>
      <c r="B607" s="46" t="s">
        <v>174</v>
      </c>
      <c r="C607" s="46" t="s">
        <v>196</v>
      </c>
      <c r="D607" s="46" t="s">
        <v>160</v>
      </c>
      <c r="E607" s="46" t="s">
        <v>285</v>
      </c>
      <c r="F607" s="74">
        <f>F608</f>
        <v>3237</v>
      </c>
    </row>
    <row r="608" spans="1:6" s="19" customFormat="1" ht="12.75">
      <c r="A608" s="8" t="s">
        <v>162</v>
      </c>
      <c r="B608" s="46" t="s">
        <v>174</v>
      </c>
      <c r="C608" s="46" t="s">
        <v>196</v>
      </c>
      <c r="D608" s="46" t="s">
        <v>161</v>
      </c>
      <c r="E608" s="46" t="s">
        <v>285</v>
      </c>
      <c r="F608" s="74">
        <f>F609</f>
        <v>3237</v>
      </c>
    </row>
    <row r="609" spans="1:6" s="19" customFormat="1" ht="12.75">
      <c r="A609" s="9" t="s">
        <v>25</v>
      </c>
      <c r="B609" s="45" t="s">
        <v>174</v>
      </c>
      <c r="C609" s="45" t="s">
        <v>196</v>
      </c>
      <c r="D609" s="45" t="s">
        <v>161</v>
      </c>
      <c r="E609" s="45" t="s">
        <v>286</v>
      </c>
      <c r="F609" s="68">
        <v>3237</v>
      </c>
    </row>
    <row r="610" spans="1:6" s="28" customFormat="1" ht="21">
      <c r="A610" s="6" t="s">
        <v>753</v>
      </c>
      <c r="B610" s="44" t="s">
        <v>174</v>
      </c>
      <c r="C610" s="44" t="s">
        <v>752</v>
      </c>
      <c r="D610" s="44"/>
      <c r="E610" s="44"/>
      <c r="F610" s="73">
        <f>F611</f>
        <v>11704.038999999999</v>
      </c>
    </row>
    <row r="611" spans="1:6" s="19" customFormat="1" ht="12.75">
      <c r="A611" s="8" t="s">
        <v>149</v>
      </c>
      <c r="B611" s="46" t="s">
        <v>174</v>
      </c>
      <c r="C611" s="46" t="s">
        <v>752</v>
      </c>
      <c r="D611" s="46" t="s">
        <v>96</v>
      </c>
      <c r="E611" s="46" t="s">
        <v>285</v>
      </c>
      <c r="F611" s="74">
        <f>F614+F612</f>
        <v>11704.038999999999</v>
      </c>
    </row>
    <row r="612" spans="1:6" s="19" customFormat="1" ht="45">
      <c r="A612" s="8" t="s">
        <v>956</v>
      </c>
      <c r="B612" s="46" t="s">
        <v>174</v>
      </c>
      <c r="C612" s="46" t="s">
        <v>752</v>
      </c>
      <c r="D612" s="46" t="s">
        <v>301</v>
      </c>
      <c r="E612" s="46" t="s">
        <v>285</v>
      </c>
      <c r="F612" s="74">
        <f>F613</f>
        <v>447.239</v>
      </c>
    </row>
    <row r="613" spans="1:6" s="19" customFormat="1" ht="12.75">
      <c r="A613" s="9" t="s">
        <v>25</v>
      </c>
      <c r="B613" s="45" t="s">
        <v>174</v>
      </c>
      <c r="C613" s="45" t="s">
        <v>752</v>
      </c>
      <c r="D613" s="45" t="s">
        <v>301</v>
      </c>
      <c r="E613" s="45" t="s">
        <v>286</v>
      </c>
      <c r="F613" s="68">
        <v>447.239</v>
      </c>
    </row>
    <row r="614" spans="1:6" s="21" customFormat="1" ht="68.25" customHeight="1">
      <c r="A614" s="34" t="s">
        <v>749</v>
      </c>
      <c r="B614" s="46" t="s">
        <v>174</v>
      </c>
      <c r="C614" s="46" t="s">
        <v>752</v>
      </c>
      <c r="D614" s="46" t="s">
        <v>750</v>
      </c>
      <c r="E614" s="46" t="s">
        <v>285</v>
      </c>
      <c r="F614" s="74">
        <f>F615</f>
        <v>11256.8</v>
      </c>
    </row>
    <row r="615" spans="1:6" s="19" customFormat="1" ht="12.75">
      <c r="A615" s="9" t="s">
        <v>25</v>
      </c>
      <c r="B615" s="45" t="s">
        <v>174</v>
      </c>
      <c r="C615" s="45" t="s">
        <v>752</v>
      </c>
      <c r="D615" s="45" t="s">
        <v>750</v>
      </c>
      <c r="E615" s="45" t="s">
        <v>286</v>
      </c>
      <c r="F615" s="68">
        <v>11256.8</v>
      </c>
    </row>
    <row r="616" spans="1:6" ht="28.5" customHeight="1">
      <c r="A616" s="5" t="s">
        <v>446</v>
      </c>
      <c r="B616" s="81" t="s">
        <v>320</v>
      </c>
      <c r="C616" s="82" t="s">
        <v>247</v>
      </c>
      <c r="D616" s="82"/>
      <c r="E616" s="82" t="s">
        <v>247</v>
      </c>
      <c r="F616" s="76">
        <f>F617</f>
        <v>1089.565</v>
      </c>
    </row>
    <row r="617" spans="1:6" ht="34.5" customHeight="1">
      <c r="A617" s="6" t="s">
        <v>70</v>
      </c>
      <c r="B617" s="83" t="s">
        <v>320</v>
      </c>
      <c r="C617" s="44" t="s">
        <v>71</v>
      </c>
      <c r="D617" s="44"/>
      <c r="E617" s="44" t="s">
        <v>247</v>
      </c>
      <c r="F617" s="73">
        <f>F618</f>
        <v>1089.565</v>
      </c>
    </row>
    <row r="618" spans="1:6" ht="12" customHeight="1">
      <c r="A618" s="8" t="s">
        <v>149</v>
      </c>
      <c r="B618" s="84" t="s">
        <v>320</v>
      </c>
      <c r="C618" s="46" t="s">
        <v>71</v>
      </c>
      <c r="D618" s="46" t="s">
        <v>96</v>
      </c>
      <c r="E618" s="44"/>
      <c r="F618" s="74">
        <f>F619</f>
        <v>1089.565</v>
      </c>
    </row>
    <row r="619" spans="1:6" ht="12.75" customHeight="1">
      <c r="A619" s="8" t="s">
        <v>95</v>
      </c>
      <c r="B619" s="84" t="s">
        <v>320</v>
      </c>
      <c r="C619" s="46" t="s">
        <v>71</v>
      </c>
      <c r="D619" s="46" t="s">
        <v>97</v>
      </c>
      <c r="E619" s="44"/>
      <c r="F619" s="74">
        <f>F620</f>
        <v>1089.565</v>
      </c>
    </row>
    <row r="620" spans="1:6" ht="12" customHeight="1">
      <c r="A620" s="10" t="s">
        <v>284</v>
      </c>
      <c r="B620" s="84" t="s">
        <v>320</v>
      </c>
      <c r="C620" s="46" t="s">
        <v>71</v>
      </c>
      <c r="D620" s="46" t="s">
        <v>98</v>
      </c>
      <c r="E620" s="46" t="s">
        <v>285</v>
      </c>
      <c r="F620" s="74">
        <f>F621</f>
        <v>1089.565</v>
      </c>
    </row>
    <row r="621" spans="1:6" ht="21.75" customHeight="1">
      <c r="A621" s="10" t="s">
        <v>101</v>
      </c>
      <c r="B621" s="84" t="s">
        <v>320</v>
      </c>
      <c r="C621" s="46" t="s">
        <v>71</v>
      </c>
      <c r="D621" s="46" t="s">
        <v>99</v>
      </c>
      <c r="E621" s="46" t="s">
        <v>285</v>
      </c>
      <c r="F621" s="74">
        <f>F622+F623</f>
        <v>1089.565</v>
      </c>
    </row>
    <row r="622" spans="1:6" ht="45" customHeight="1">
      <c r="A622" s="11" t="s">
        <v>28</v>
      </c>
      <c r="B622" s="85" t="s">
        <v>320</v>
      </c>
      <c r="C622" s="45" t="s">
        <v>71</v>
      </c>
      <c r="D622" s="46" t="s">
        <v>99</v>
      </c>
      <c r="E622" s="45" t="s">
        <v>26</v>
      </c>
      <c r="F622" s="68">
        <v>993.808</v>
      </c>
    </row>
    <row r="623" spans="1:6" ht="21.75" customHeight="1">
      <c r="A623" s="11" t="s">
        <v>27</v>
      </c>
      <c r="B623" s="85" t="s">
        <v>320</v>
      </c>
      <c r="C623" s="45" t="s">
        <v>71</v>
      </c>
      <c r="D623" s="46" t="s">
        <v>99</v>
      </c>
      <c r="E623" s="45" t="s">
        <v>30</v>
      </c>
      <c r="F623" s="68">
        <v>95.757</v>
      </c>
    </row>
    <row r="624" spans="1:6" ht="41.25" customHeight="1">
      <c r="A624" s="5" t="s">
        <v>450</v>
      </c>
      <c r="B624" s="81" t="s">
        <v>166</v>
      </c>
      <c r="C624" s="82" t="s">
        <v>247</v>
      </c>
      <c r="D624" s="82"/>
      <c r="E624" s="82" t="s">
        <v>247</v>
      </c>
      <c r="F624" s="72">
        <f>F629+F632+F646+F699+F725+F625</f>
        <v>261449.724</v>
      </c>
    </row>
    <row r="625" spans="1:6" ht="12.75" customHeight="1">
      <c r="A625" s="6" t="s">
        <v>364</v>
      </c>
      <c r="B625" s="44" t="s">
        <v>166</v>
      </c>
      <c r="C625" s="44" t="s">
        <v>135</v>
      </c>
      <c r="D625" s="153"/>
      <c r="E625" s="153"/>
      <c r="F625" s="73">
        <f>F626</f>
        <v>39.95</v>
      </c>
    </row>
    <row r="626" spans="1:6" s="18" customFormat="1" ht="24.75" customHeight="1">
      <c r="A626" s="8" t="s">
        <v>310</v>
      </c>
      <c r="B626" s="46" t="s">
        <v>166</v>
      </c>
      <c r="C626" s="46" t="s">
        <v>135</v>
      </c>
      <c r="D626" s="46" t="s">
        <v>276</v>
      </c>
      <c r="E626" s="46" t="s">
        <v>285</v>
      </c>
      <c r="F626" s="74">
        <f>F627</f>
        <v>39.95</v>
      </c>
    </row>
    <row r="627" spans="1:6" ht="33.75" customHeight="1">
      <c r="A627" s="8" t="s">
        <v>434</v>
      </c>
      <c r="B627" s="46" t="s">
        <v>166</v>
      </c>
      <c r="C627" s="46" t="s">
        <v>135</v>
      </c>
      <c r="D627" s="46" t="s">
        <v>433</v>
      </c>
      <c r="E627" s="46" t="s">
        <v>285</v>
      </c>
      <c r="F627" s="74">
        <f>F628</f>
        <v>39.95</v>
      </c>
    </row>
    <row r="628" spans="1:6" ht="24" customHeight="1">
      <c r="A628" s="9" t="s">
        <v>121</v>
      </c>
      <c r="B628" s="45" t="s">
        <v>166</v>
      </c>
      <c r="C628" s="45" t="s">
        <v>135</v>
      </c>
      <c r="D628" s="45" t="s">
        <v>433</v>
      </c>
      <c r="E628" s="45" t="s">
        <v>29</v>
      </c>
      <c r="F628" s="80">
        <v>39.95</v>
      </c>
    </row>
    <row r="629" spans="1:6" ht="13.5" customHeight="1">
      <c r="A629" s="6" t="s">
        <v>369</v>
      </c>
      <c r="B629" s="44" t="s">
        <v>166</v>
      </c>
      <c r="C629" s="44" t="s">
        <v>199</v>
      </c>
      <c r="D629" s="45"/>
      <c r="E629" s="3"/>
      <c r="F629" s="73">
        <f>F630</f>
        <v>1737.516</v>
      </c>
    </row>
    <row r="630" spans="1:6" ht="23.25" customHeight="1">
      <c r="A630" s="8" t="s">
        <v>600</v>
      </c>
      <c r="B630" s="46" t="s">
        <v>166</v>
      </c>
      <c r="C630" s="46" t="s">
        <v>199</v>
      </c>
      <c r="D630" s="46" t="s">
        <v>269</v>
      </c>
      <c r="E630" s="46" t="s">
        <v>285</v>
      </c>
      <c r="F630" s="68">
        <f>F631</f>
        <v>1737.516</v>
      </c>
    </row>
    <row r="631" spans="1:6" ht="24.75" customHeight="1">
      <c r="A631" s="9" t="s">
        <v>121</v>
      </c>
      <c r="B631" s="45" t="s">
        <v>166</v>
      </c>
      <c r="C631" s="45" t="s">
        <v>199</v>
      </c>
      <c r="D631" s="45" t="s">
        <v>269</v>
      </c>
      <c r="E631" s="45" t="s">
        <v>29</v>
      </c>
      <c r="F631" s="68">
        <v>1737.516</v>
      </c>
    </row>
    <row r="632" spans="1:6" ht="10.5" customHeight="1">
      <c r="A632" s="12" t="s">
        <v>168</v>
      </c>
      <c r="B632" s="83" t="s">
        <v>166</v>
      </c>
      <c r="C632" s="44" t="s">
        <v>169</v>
      </c>
      <c r="D632" s="44"/>
      <c r="E632" s="44" t="s">
        <v>247</v>
      </c>
      <c r="F632" s="73">
        <f>F633+F638+F642+F644+F640</f>
        <v>44538.73799999999</v>
      </c>
    </row>
    <row r="633" spans="1:6" s="19" customFormat="1" ht="34.5" customHeight="1">
      <c r="A633" s="8" t="s">
        <v>608</v>
      </c>
      <c r="B633" s="46" t="s">
        <v>166</v>
      </c>
      <c r="C633" s="46" t="s">
        <v>169</v>
      </c>
      <c r="D633" s="46" t="s">
        <v>20</v>
      </c>
      <c r="E633" s="46" t="s">
        <v>285</v>
      </c>
      <c r="F633" s="74">
        <f>F636+F634</f>
        <v>39971.734</v>
      </c>
    </row>
    <row r="634" spans="1:6" s="19" customFormat="1" ht="34.5" customHeight="1">
      <c r="A634" s="8" t="s">
        <v>226</v>
      </c>
      <c r="B634" s="46" t="s">
        <v>166</v>
      </c>
      <c r="C634" s="46" t="s">
        <v>169</v>
      </c>
      <c r="D634" s="46" t="s">
        <v>504</v>
      </c>
      <c r="E634" s="46" t="s">
        <v>285</v>
      </c>
      <c r="F634" s="74">
        <f>F635</f>
        <v>785.7</v>
      </c>
    </row>
    <row r="635" spans="1:6" s="19" customFormat="1" ht="47.25" customHeight="1">
      <c r="A635" s="9" t="s">
        <v>28</v>
      </c>
      <c r="B635" s="45" t="s">
        <v>166</v>
      </c>
      <c r="C635" s="45" t="s">
        <v>169</v>
      </c>
      <c r="D635" s="45" t="s">
        <v>504</v>
      </c>
      <c r="E635" s="45" t="s">
        <v>26</v>
      </c>
      <c r="F635" s="68">
        <v>785.7</v>
      </c>
    </row>
    <row r="636" spans="1:6" s="19" customFormat="1" ht="23.25" customHeight="1">
      <c r="A636" s="8" t="s">
        <v>138</v>
      </c>
      <c r="B636" s="46" t="s">
        <v>166</v>
      </c>
      <c r="C636" s="46" t="s">
        <v>169</v>
      </c>
      <c r="D636" s="46" t="s">
        <v>486</v>
      </c>
      <c r="E636" s="46" t="s">
        <v>285</v>
      </c>
      <c r="F636" s="74">
        <f>F637</f>
        <v>39186.034</v>
      </c>
    </row>
    <row r="637" spans="1:6" s="19" customFormat="1" ht="23.25" customHeight="1">
      <c r="A637" s="9" t="s">
        <v>121</v>
      </c>
      <c r="B637" s="45" t="s">
        <v>166</v>
      </c>
      <c r="C637" s="45" t="s">
        <v>169</v>
      </c>
      <c r="D637" s="45" t="s">
        <v>486</v>
      </c>
      <c r="E637" s="45" t="s">
        <v>29</v>
      </c>
      <c r="F637" s="68">
        <v>39186.034</v>
      </c>
    </row>
    <row r="638" spans="1:6" s="21" customFormat="1" ht="92.25" customHeight="1">
      <c r="A638" s="34" t="s">
        <v>864</v>
      </c>
      <c r="B638" s="46" t="s">
        <v>166</v>
      </c>
      <c r="C638" s="46" t="s">
        <v>169</v>
      </c>
      <c r="D638" s="46" t="s">
        <v>865</v>
      </c>
      <c r="E638" s="46" t="s">
        <v>285</v>
      </c>
      <c r="F638" s="74">
        <f>F639</f>
        <v>2072.684</v>
      </c>
    </row>
    <row r="639" spans="1:6" s="19" customFormat="1" ht="23.25" customHeight="1">
      <c r="A639" s="30" t="s">
        <v>121</v>
      </c>
      <c r="B639" s="45" t="s">
        <v>166</v>
      </c>
      <c r="C639" s="45" t="s">
        <v>169</v>
      </c>
      <c r="D639" s="45" t="s">
        <v>865</v>
      </c>
      <c r="E639" s="45" t="s">
        <v>29</v>
      </c>
      <c r="F639" s="68">
        <v>2072.684</v>
      </c>
    </row>
    <row r="640" spans="1:6" s="21" customFormat="1" ht="132" customHeight="1">
      <c r="A640" s="34" t="s">
        <v>983</v>
      </c>
      <c r="B640" s="46" t="s">
        <v>166</v>
      </c>
      <c r="C640" s="46" t="s">
        <v>169</v>
      </c>
      <c r="D640" s="46" t="s">
        <v>957</v>
      </c>
      <c r="E640" s="46" t="s">
        <v>285</v>
      </c>
      <c r="F640" s="74">
        <f>F641</f>
        <v>66.13</v>
      </c>
    </row>
    <row r="641" spans="1:6" s="19" customFormat="1" ht="23.25" customHeight="1">
      <c r="A641" s="9" t="s">
        <v>121</v>
      </c>
      <c r="B641" s="45" t="s">
        <v>166</v>
      </c>
      <c r="C641" s="45" t="s">
        <v>169</v>
      </c>
      <c r="D641" s="45" t="s">
        <v>957</v>
      </c>
      <c r="E641" s="45" t="s">
        <v>29</v>
      </c>
      <c r="F641" s="68">
        <v>66.13</v>
      </c>
    </row>
    <row r="642" spans="1:6" s="21" customFormat="1" ht="45" customHeight="1">
      <c r="A642" s="8" t="s">
        <v>863</v>
      </c>
      <c r="B642" s="46" t="s">
        <v>166</v>
      </c>
      <c r="C642" s="46" t="s">
        <v>169</v>
      </c>
      <c r="D642" s="46" t="s">
        <v>866</v>
      </c>
      <c r="E642" s="46" t="s">
        <v>285</v>
      </c>
      <c r="F642" s="74">
        <f>F643</f>
        <v>1360.88</v>
      </c>
    </row>
    <row r="643" spans="1:6" s="19" customFormat="1" ht="23.25" customHeight="1">
      <c r="A643" s="9" t="s">
        <v>121</v>
      </c>
      <c r="B643" s="45" t="s">
        <v>166</v>
      </c>
      <c r="C643" s="45" t="s">
        <v>169</v>
      </c>
      <c r="D643" s="45" t="s">
        <v>866</v>
      </c>
      <c r="E643" s="45" t="s">
        <v>29</v>
      </c>
      <c r="F643" s="68">
        <v>1360.88</v>
      </c>
    </row>
    <row r="644" spans="1:6" s="19" customFormat="1" ht="48" customHeight="1">
      <c r="A644" s="8" t="s">
        <v>863</v>
      </c>
      <c r="B644" s="46" t="s">
        <v>166</v>
      </c>
      <c r="C644" s="46" t="s">
        <v>169</v>
      </c>
      <c r="D644" s="46" t="s">
        <v>932</v>
      </c>
      <c r="E644" s="46" t="s">
        <v>285</v>
      </c>
      <c r="F644" s="74">
        <f>F645</f>
        <v>1067.31</v>
      </c>
    </row>
    <row r="645" spans="1:6" s="19" customFormat="1" ht="23.25" customHeight="1">
      <c r="A645" s="9" t="s">
        <v>121</v>
      </c>
      <c r="B645" s="45" t="s">
        <v>166</v>
      </c>
      <c r="C645" s="45" t="s">
        <v>169</v>
      </c>
      <c r="D645" s="45" t="s">
        <v>932</v>
      </c>
      <c r="E645" s="45" t="s">
        <v>29</v>
      </c>
      <c r="F645" s="68">
        <v>1067.31</v>
      </c>
    </row>
    <row r="646" spans="1:6" s="19" customFormat="1" ht="12" customHeight="1">
      <c r="A646" s="6" t="s">
        <v>66</v>
      </c>
      <c r="B646" s="44" t="s">
        <v>166</v>
      </c>
      <c r="C646" s="44" t="s">
        <v>67</v>
      </c>
      <c r="D646" s="44"/>
      <c r="E646" s="44" t="s">
        <v>247</v>
      </c>
      <c r="F646" s="73">
        <f>F647+F695</f>
        <v>97938.73499999999</v>
      </c>
    </row>
    <row r="647" spans="1:6" s="21" customFormat="1" ht="33.75">
      <c r="A647" s="8" t="s">
        <v>608</v>
      </c>
      <c r="B647" s="46" t="s">
        <v>166</v>
      </c>
      <c r="C647" s="46" t="s">
        <v>67</v>
      </c>
      <c r="D647" s="46" t="s">
        <v>20</v>
      </c>
      <c r="E647" s="46" t="s">
        <v>285</v>
      </c>
      <c r="F647" s="74">
        <f>F648+F651+F654+F657+F660+F663+F666+F672+F675+F678+F681+F684+F687+F690+F669+F693</f>
        <v>94673.86399999999</v>
      </c>
    </row>
    <row r="648" spans="1:6" s="21" customFormat="1" ht="33.75">
      <c r="A648" s="8" t="s">
        <v>34</v>
      </c>
      <c r="B648" s="46" t="s">
        <v>166</v>
      </c>
      <c r="C648" s="46" t="s">
        <v>67</v>
      </c>
      <c r="D648" s="46" t="s">
        <v>489</v>
      </c>
      <c r="E648" s="46" t="s">
        <v>285</v>
      </c>
      <c r="F648" s="74">
        <f>F650+F649</f>
        <v>13138.001</v>
      </c>
    </row>
    <row r="649" spans="1:6" s="20" customFormat="1" ht="22.5">
      <c r="A649" s="9" t="s">
        <v>754</v>
      </c>
      <c r="B649" s="45" t="s">
        <v>166</v>
      </c>
      <c r="C649" s="45" t="s">
        <v>67</v>
      </c>
      <c r="D649" s="45" t="s">
        <v>489</v>
      </c>
      <c r="E649" s="45" t="s">
        <v>30</v>
      </c>
      <c r="F649" s="68">
        <v>218.779</v>
      </c>
    </row>
    <row r="650" spans="1:6" s="21" customFormat="1" ht="12.75">
      <c r="A650" s="9" t="s">
        <v>24</v>
      </c>
      <c r="B650" s="45" t="s">
        <v>166</v>
      </c>
      <c r="C650" s="45" t="s">
        <v>67</v>
      </c>
      <c r="D650" s="45" t="s">
        <v>489</v>
      </c>
      <c r="E650" s="45" t="s">
        <v>23</v>
      </c>
      <c r="F650" s="68">
        <v>12919.222</v>
      </c>
    </row>
    <row r="651" spans="1:6" s="21" customFormat="1" ht="36" customHeight="1">
      <c r="A651" s="8" t="s">
        <v>47</v>
      </c>
      <c r="B651" s="46" t="s">
        <v>166</v>
      </c>
      <c r="C651" s="46" t="s">
        <v>67</v>
      </c>
      <c r="D651" s="46" t="s">
        <v>490</v>
      </c>
      <c r="E651" s="46" t="s">
        <v>285</v>
      </c>
      <c r="F651" s="74">
        <f>F653+F652</f>
        <v>682.706</v>
      </c>
    </row>
    <row r="652" spans="1:6" s="20" customFormat="1" ht="27" customHeight="1">
      <c r="A652" s="9" t="s">
        <v>754</v>
      </c>
      <c r="B652" s="45" t="s">
        <v>166</v>
      </c>
      <c r="C652" s="45" t="s">
        <v>67</v>
      </c>
      <c r="D652" s="45" t="s">
        <v>490</v>
      </c>
      <c r="E652" s="45" t="s">
        <v>30</v>
      </c>
      <c r="F652" s="68">
        <v>11.736</v>
      </c>
    </row>
    <row r="653" spans="1:6" s="21" customFormat="1" ht="12.75">
      <c r="A653" s="9" t="s">
        <v>24</v>
      </c>
      <c r="B653" s="45" t="s">
        <v>166</v>
      </c>
      <c r="C653" s="45" t="s">
        <v>67</v>
      </c>
      <c r="D653" s="45" t="s">
        <v>490</v>
      </c>
      <c r="E653" s="45" t="s">
        <v>23</v>
      </c>
      <c r="F653" s="68">
        <v>670.97</v>
      </c>
    </row>
    <row r="654" spans="1:6" s="21" customFormat="1" ht="33.75">
      <c r="A654" s="8" t="s">
        <v>132</v>
      </c>
      <c r="B654" s="46" t="s">
        <v>166</v>
      </c>
      <c r="C654" s="46" t="s">
        <v>67</v>
      </c>
      <c r="D654" s="46" t="s">
        <v>491</v>
      </c>
      <c r="E654" s="46" t="s">
        <v>285</v>
      </c>
      <c r="F654" s="74">
        <f>F656+F655</f>
        <v>7110.045</v>
      </c>
    </row>
    <row r="655" spans="1:6" s="21" customFormat="1" ht="22.5">
      <c r="A655" s="9" t="s">
        <v>754</v>
      </c>
      <c r="B655" s="45" t="s">
        <v>166</v>
      </c>
      <c r="C655" s="45" t="s">
        <v>67</v>
      </c>
      <c r="D655" s="45" t="s">
        <v>491</v>
      </c>
      <c r="E655" s="45" t="s">
        <v>30</v>
      </c>
      <c r="F655" s="68">
        <v>118.675</v>
      </c>
    </row>
    <row r="656" spans="1:6" s="21" customFormat="1" ht="12.75">
      <c r="A656" s="9" t="s">
        <v>24</v>
      </c>
      <c r="B656" s="45" t="s">
        <v>166</v>
      </c>
      <c r="C656" s="45" t="s">
        <v>67</v>
      </c>
      <c r="D656" s="45" t="s">
        <v>491</v>
      </c>
      <c r="E656" s="45" t="s">
        <v>23</v>
      </c>
      <c r="F656" s="68">
        <v>6991.37</v>
      </c>
    </row>
    <row r="657" spans="1:6" s="21" customFormat="1" ht="57.75" customHeight="1">
      <c r="A657" s="8" t="s">
        <v>492</v>
      </c>
      <c r="B657" s="46" t="s">
        <v>166</v>
      </c>
      <c r="C657" s="46" t="s">
        <v>67</v>
      </c>
      <c r="D657" s="46" t="s">
        <v>493</v>
      </c>
      <c r="E657" s="46" t="s">
        <v>285</v>
      </c>
      <c r="F657" s="74">
        <f>F659+F658</f>
        <v>80.153</v>
      </c>
    </row>
    <row r="658" spans="1:6" s="20" customFormat="1" ht="24.75" customHeight="1">
      <c r="A658" s="9" t="s">
        <v>754</v>
      </c>
      <c r="B658" s="45" t="s">
        <v>166</v>
      </c>
      <c r="C658" s="45" t="s">
        <v>67</v>
      </c>
      <c r="D658" s="45" t="s">
        <v>493</v>
      </c>
      <c r="E658" s="45" t="s">
        <v>30</v>
      </c>
      <c r="F658" s="68">
        <v>1.137</v>
      </c>
    </row>
    <row r="659" spans="1:6" s="21" customFormat="1" ht="12.75">
      <c r="A659" s="9" t="s">
        <v>24</v>
      </c>
      <c r="B659" s="45" t="s">
        <v>166</v>
      </c>
      <c r="C659" s="45" t="s">
        <v>67</v>
      </c>
      <c r="D659" s="45" t="s">
        <v>493</v>
      </c>
      <c r="E659" s="45" t="s">
        <v>23</v>
      </c>
      <c r="F659" s="68">
        <v>79.016</v>
      </c>
    </row>
    <row r="660" spans="1:6" s="21" customFormat="1" ht="45">
      <c r="A660" s="8" t="s">
        <v>495</v>
      </c>
      <c r="B660" s="46" t="s">
        <v>166</v>
      </c>
      <c r="C660" s="46" t="s">
        <v>67</v>
      </c>
      <c r="D660" s="46" t="s">
        <v>496</v>
      </c>
      <c r="E660" s="46" t="s">
        <v>285</v>
      </c>
      <c r="F660" s="74">
        <f>F662+F661</f>
        <v>12.632000000000001</v>
      </c>
    </row>
    <row r="661" spans="1:6" s="21" customFormat="1" ht="22.5">
      <c r="A661" s="9" t="s">
        <v>754</v>
      </c>
      <c r="B661" s="45" t="s">
        <v>166</v>
      </c>
      <c r="C661" s="45" t="s">
        <v>67</v>
      </c>
      <c r="D661" s="45" t="s">
        <v>496</v>
      </c>
      <c r="E661" s="45" t="s">
        <v>30</v>
      </c>
      <c r="F661" s="68">
        <v>0.207</v>
      </c>
    </row>
    <row r="662" spans="1:6" s="21" customFormat="1" ht="12.75">
      <c r="A662" s="9" t="s">
        <v>24</v>
      </c>
      <c r="B662" s="45" t="s">
        <v>166</v>
      </c>
      <c r="C662" s="45" t="s">
        <v>67</v>
      </c>
      <c r="D662" s="45" t="s">
        <v>496</v>
      </c>
      <c r="E662" s="45" t="s">
        <v>23</v>
      </c>
      <c r="F662" s="68">
        <v>12.425</v>
      </c>
    </row>
    <row r="663" spans="1:6" s="21" customFormat="1" ht="56.25">
      <c r="A663" s="26" t="s">
        <v>451</v>
      </c>
      <c r="B663" s="46" t="s">
        <v>166</v>
      </c>
      <c r="C663" s="46" t="s">
        <v>67</v>
      </c>
      <c r="D663" s="46" t="s">
        <v>498</v>
      </c>
      <c r="E663" s="46" t="s">
        <v>285</v>
      </c>
      <c r="F663" s="74">
        <f>F665+F664</f>
        <v>449.5</v>
      </c>
    </row>
    <row r="664" spans="1:6" s="21" customFormat="1" ht="22.5">
      <c r="A664" s="9" t="s">
        <v>754</v>
      </c>
      <c r="B664" s="45" t="s">
        <v>166</v>
      </c>
      <c r="C664" s="45" t="s">
        <v>67</v>
      </c>
      <c r="D664" s="45" t="s">
        <v>498</v>
      </c>
      <c r="E664" s="45" t="s">
        <v>30</v>
      </c>
      <c r="F664" s="68">
        <v>13.787</v>
      </c>
    </row>
    <row r="665" spans="1:6" s="21" customFormat="1" ht="12.75">
      <c r="A665" s="9" t="s">
        <v>24</v>
      </c>
      <c r="B665" s="45" t="s">
        <v>166</v>
      </c>
      <c r="C665" s="45" t="s">
        <v>67</v>
      </c>
      <c r="D665" s="45" t="s">
        <v>498</v>
      </c>
      <c r="E665" s="45" t="s">
        <v>23</v>
      </c>
      <c r="F665" s="68">
        <v>435.713</v>
      </c>
    </row>
    <row r="666" spans="1:6" s="21" customFormat="1" ht="22.5">
      <c r="A666" s="8" t="s">
        <v>139</v>
      </c>
      <c r="B666" s="46" t="s">
        <v>166</v>
      </c>
      <c r="C666" s="46" t="s">
        <v>67</v>
      </c>
      <c r="D666" s="46" t="s">
        <v>499</v>
      </c>
      <c r="E666" s="46" t="s">
        <v>285</v>
      </c>
      <c r="F666" s="74">
        <f>F668+F667</f>
        <v>8103.137</v>
      </c>
    </row>
    <row r="667" spans="1:6" s="20" customFormat="1" ht="22.5">
      <c r="A667" s="9" t="s">
        <v>754</v>
      </c>
      <c r="B667" s="45" t="s">
        <v>166</v>
      </c>
      <c r="C667" s="45" t="s">
        <v>67</v>
      </c>
      <c r="D667" s="45" t="s">
        <v>499</v>
      </c>
      <c r="E667" s="45" t="s">
        <v>30</v>
      </c>
      <c r="F667" s="68">
        <v>130.98</v>
      </c>
    </row>
    <row r="668" spans="1:6" s="21" customFormat="1" ht="12.75">
      <c r="A668" s="9" t="s">
        <v>24</v>
      </c>
      <c r="B668" s="45" t="s">
        <v>166</v>
      </c>
      <c r="C668" s="45" t="s">
        <v>67</v>
      </c>
      <c r="D668" s="45" t="s">
        <v>499</v>
      </c>
      <c r="E668" s="45" t="s">
        <v>23</v>
      </c>
      <c r="F668" s="68">
        <v>7972.157</v>
      </c>
    </row>
    <row r="669" spans="1:6" s="21" customFormat="1" ht="45.75" customHeight="1">
      <c r="A669" s="8" t="s">
        <v>657</v>
      </c>
      <c r="B669" s="46" t="s">
        <v>166</v>
      </c>
      <c r="C669" s="46" t="s">
        <v>67</v>
      </c>
      <c r="D669" s="46" t="s">
        <v>656</v>
      </c>
      <c r="E669" s="46" t="s">
        <v>285</v>
      </c>
      <c r="F669" s="74">
        <f>F671+F670</f>
        <v>10.939</v>
      </c>
    </row>
    <row r="670" spans="1:6" s="20" customFormat="1" ht="24" customHeight="1">
      <c r="A670" s="9" t="s">
        <v>754</v>
      </c>
      <c r="B670" s="45" t="s">
        <v>166</v>
      </c>
      <c r="C670" s="45" t="s">
        <v>67</v>
      </c>
      <c r="D670" s="45" t="s">
        <v>656</v>
      </c>
      <c r="E670" s="45" t="s">
        <v>30</v>
      </c>
      <c r="F670" s="68">
        <v>0.179</v>
      </c>
    </row>
    <row r="671" spans="1:6" s="21" customFormat="1" ht="12.75">
      <c r="A671" s="9" t="s">
        <v>24</v>
      </c>
      <c r="B671" s="45" t="s">
        <v>166</v>
      </c>
      <c r="C671" s="45" t="s">
        <v>67</v>
      </c>
      <c r="D671" s="45" t="s">
        <v>656</v>
      </c>
      <c r="E671" s="45" t="s">
        <v>23</v>
      </c>
      <c r="F671" s="68">
        <v>10.76</v>
      </c>
    </row>
    <row r="672" spans="1:6" s="21" customFormat="1" ht="33.75">
      <c r="A672" s="8" t="s">
        <v>152</v>
      </c>
      <c r="B672" s="46" t="s">
        <v>166</v>
      </c>
      <c r="C672" s="46" t="s">
        <v>67</v>
      </c>
      <c r="D672" s="46" t="s">
        <v>500</v>
      </c>
      <c r="E672" s="46" t="s">
        <v>285</v>
      </c>
      <c r="F672" s="74">
        <f>F674+F673</f>
        <v>26617.262</v>
      </c>
    </row>
    <row r="673" spans="1:6" s="20" customFormat="1" ht="22.5">
      <c r="A673" s="9" t="s">
        <v>754</v>
      </c>
      <c r="B673" s="45" t="s">
        <v>166</v>
      </c>
      <c r="C673" s="45" t="s">
        <v>67</v>
      </c>
      <c r="D673" s="45" t="s">
        <v>500</v>
      </c>
      <c r="E673" s="45" t="s">
        <v>30</v>
      </c>
      <c r="F673" s="68">
        <v>393.438</v>
      </c>
    </row>
    <row r="674" spans="1:6" s="21" customFormat="1" ht="12.75">
      <c r="A674" s="9" t="s">
        <v>24</v>
      </c>
      <c r="B674" s="45" t="s">
        <v>166</v>
      </c>
      <c r="C674" s="45" t="s">
        <v>67</v>
      </c>
      <c r="D674" s="45" t="s">
        <v>500</v>
      </c>
      <c r="E674" s="45" t="s">
        <v>23</v>
      </c>
      <c r="F674" s="68">
        <v>26223.824</v>
      </c>
    </row>
    <row r="675" spans="1:6" s="122" customFormat="1" ht="50.25" customHeight="1">
      <c r="A675" s="8" t="s">
        <v>35</v>
      </c>
      <c r="B675" s="46" t="s">
        <v>166</v>
      </c>
      <c r="C675" s="46" t="s">
        <v>67</v>
      </c>
      <c r="D675" s="46" t="s">
        <v>501</v>
      </c>
      <c r="E675" s="46" t="s">
        <v>285</v>
      </c>
      <c r="F675" s="74">
        <f>F677+F676</f>
        <v>413.649</v>
      </c>
    </row>
    <row r="676" spans="1:6" s="122" customFormat="1" ht="26.25" customHeight="1">
      <c r="A676" s="9" t="s">
        <v>754</v>
      </c>
      <c r="B676" s="45" t="s">
        <v>166</v>
      </c>
      <c r="C676" s="45" t="s">
        <v>67</v>
      </c>
      <c r="D676" s="45" t="s">
        <v>501</v>
      </c>
      <c r="E676" s="45" t="s">
        <v>30</v>
      </c>
      <c r="F676" s="68">
        <v>5.679</v>
      </c>
    </row>
    <row r="677" spans="1:6" s="122" customFormat="1" ht="12.75">
      <c r="A677" s="9" t="s">
        <v>24</v>
      </c>
      <c r="B677" s="45" t="s">
        <v>166</v>
      </c>
      <c r="C677" s="45" t="s">
        <v>67</v>
      </c>
      <c r="D677" s="45" t="s">
        <v>501</v>
      </c>
      <c r="E677" s="45" t="s">
        <v>23</v>
      </c>
      <c r="F677" s="68">
        <v>407.97</v>
      </c>
    </row>
    <row r="678" spans="1:6" s="122" customFormat="1" ht="33.75">
      <c r="A678" s="8" t="s">
        <v>150</v>
      </c>
      <c r="B678" s="46" t="s">
        <v>166</v>
      </c>
      <c r="C678" s="46" t="s">
        <v>67</v>
      </c>
      <c r="D678" s="46" t="s">
        <v>502</v>
      </c>
      <c r="E678" s="46" t="s">
        <v>285</v>
      </c>
      <c r="F678" s="74">
        <f>F680+F679</f>
        <v>21709.369000000002</v>
      </c>
    </row>
    <row r="679" spans="1:6" s="122" customFormat="1" ht="22.5">
      <c r="A679" s="9" t="s">
        <v>754</v>
      </c>
      <c r="B679" s="45" t="s">
        <v>166</v>
      </c>
      <c r="C679" s="45" t="s">
        <v>67</v>
      </c>
      <c r="D679" s="45" t="s">
        <v>502</v>
      </c>
      <c r="E679" s="45" t="s">
        <v>30</v>
      </c>
      <c r="F679" s="68">
        <v>319.473</v>
      </c>
    </row>
    <row r="680" spans="1:6" s="122" customFormat="1" ht="12.75">
      <c r="A680" s="9" t="s">
        <v>24</v>
      </c>
      <c r="B680" s="45" t="s">
        <v>166</v>
      </c>
      <c r="C680" s="45" t="s">
        <v>67</v>
      </c>
      <c r="D680" s="45" t="s">
        <v>502</v>
      </c>
      <c r="E680" s="45" t="s">
        <v>23</v>
      </c>
      <c r="F680" s="68">
        <v>21389.896</v>
      </c>
    </row>
    <row r="681" spans="1:6" s="122" customFormat="1" ht="93" customHeight="1">
      <c r="A681" s="22" t="s">
        <v>140</v>
      </c>
      <c r="B681" s="46" t="s">
        <v>166</v>
      </c>
      <c r="C681" s="46" t="s">
        <v>67</v>
      </c>
      <c r="D681" s="46" t="s">
        <v>503</v>
      </c>
      <c r="E681" s="46" t="s">
        <v>285</v>
      </c>
      <c r="F681" s="74">
        <f>F683+F682</f>
        <v>5.492</v>
      </c>
    </row>
    <row r="682" spans="1:6" s="141" customFormat="1" ht="24" customHeight="1">
      <c r="A682" s="9" t="s">
        <v>754</v>
      </c>
      <c r="B682" s="45" t="s">
        <v>166</v>
      </c>
      <c r="C682" s="45" t="s">
        <v>67</v>
      </c>
      <c r="D682" s="45" t="s">
        <v>503</v>
      </c>
      <c r="E682" s="45" t="s">
        <v>30</v>
      </c>
      <c r="F682" s="68">
        <v>0.081</v>
      </c>
    </row>
    <row r="683" spans="1:6" s="21" customFormat="1" ht="12.75">
      <c r="A683" s="9" t="s">
        <v>24</v>
      </c>
      <c r="B683" s="45" t="s">
        <v>166</v>
      </c>
      <c r="C683" s="45" t="s">
        <v>67</v>
      </c>
      <c r="D683" s="45" t="s">
        <v>503</v>
      </c>
      <c r="E683" s="45" t="s">
        <v>23</v>
      </c>
      <c r="F683" s="68">
        <v>5.411</v>
      </c>
    </row>
    <row r="684" spans="1:6" s="21" customFormat="1" ht="33.75">
      <c r="A684" s="8" t="s">
        <v>226</v>
      </c>
      <c r="B684" s="46" t="s">
        <v>166</v>
      </c>
      <c r="C684" s="46" t="s">
        <v>67</v>
      </c>
      <c r="D684" s="46" t="s">
        <v>504</v>
      </c>
      <c r="E684" s="46" t="s">
        <v>285</v>
      </c>
      <c r="F684" s="74">
        <f>F686+F685</f>
        <v>13960.854</v>
      </c>
    </row>
    <row r="685" spans="1:6" s="20" customFormat="1" ht="22.5">
      <c r="A685" s="9" t="s">
        <v>754</v>
      </c>
      <c r="B685" s="45" t="s">
        <v>166</v>
      </c>
      <c r="C685" s="45" t="s">
        <v>67</v>
      </c>
      <c r="D685" s="45" t="s">
        <v>504</v>
      </c>
      <c r="E685" s="45" t="s">
        <v>30</v>
      </c>
      <c r="F685" s="68">
        <v>227.683</v>
      </c>
    </row>
    <row r="686" spans="1:6" s="21" customFormat="1" ht="12.75">
      <c r="A686" s="9" t="s">
        <v>24</v>
      </c>
      <c r="B686" s="45" t="s">
        <v>166</v>
      </c>
      <c r="C686" s="45" t="s">
        <v>67</v>
      </c>
      <c r="D686" s="45" t="s">
        <v>504</v>
      </c>
      <c r="E686" s="45" t="s">
        <v>23</v>
      </c>
      <c r="F686" s="68">
        <v>13733.171</v>
      </c>
    </row>
    <row r="687" spans="1:6" s="21" customFormat="1" ht="56.25">
      <c r="A687" s="8" t="s">
        <v>91</v>
      </c>
      <c r="B687" s="46" t="s">
        <v>166</v>
      </c>
      <c r="C687" s="46" t="s">
        <v>67</v>
      </c>
      <c r="D687" s="46" t="s">
        <v>505</v>
      </c>
      <c r="E687" s="46" t="s">
        <v>285</v>
      </c>
      <c r="F687" s="74">
        <f>F689+F688</f>
        <v>380</v>
      </c>
    </row>
    <row r="688" spans="1:6" s="21" customFormat="1" ht="22.5">
      <c r="A688" s="9" t="s">
        <v>754</v>
      </c>
      <c r="B688" s="45" t="s">
        <v>166</v>
      </c>
      <c r="C688" s="45" t="s">
        <v>67</v>
      </c>
      <c r="D688" s="45" t="s">
        <v>505</v>
      </c>
      <c r="E688" s="45" t="s">
        <v>30</v>
      </c>
      <c r="F688" s="68">
        <v>6.804</v>
      </c>
    </row>
    <row r="689" spans="1:6" s="21" customFormat="1" ht="12.75">
      <c r="A689" s="9" t="s">
        <v>24</v>
      </c>
      <c r="B689" s="45" t="s">
        <v>166</v>
      </c>
      <c r="C689" s="45" t="s">
        <v>67</v>
      </c>
      <c r="D689" s="45" t="s">
        <v>505</v>
      </c>
      <c r="E689" s="45" t="s">
        <v>23</v>
      </c>
      <c r="F689" s="68">
        <v>373.196</v>
      </c>
    </row>
    <row r="690" spans="1:6" s="21" customFormat="1" ht="72" customHeight="1">
      <c r="A690" s="15" t="s">
        <v>507</v>
      </c>
      <c r="B690" s="46" t="s">
        <v>166</v>
      </c>
      <c r="C690" s="46" t="s">
        <v>67</v>
      </c>
      <c r="D690" s="46" t="s">
        <v>506</v>
      </c>
      <c r="E690" s="46" t="s">
        <v>285</v>
      </c>
      <c r="F690" s="74">
        <f>F692+F691</f>
        <v>2000.125</v>
      </c>
    </row>
    <row r="691" spans="1:6" s="21" customFormat="1" ht="24" customHeight="1">
      <c r="A691" s="9" t="s">
        <v>754</v>
      </c>
      <c r="B691" s="45" t="s">
        <v>166</v>
      </c>
      <c r="C691" s="45" t="s">
        <v>67</v>
      </c>
      <c r="D691" s="45" t="s">
        <v>506</v>
      </c>
      <c r="E691" s="45" t="s">
        <v>30</v>
      </c>
      <c r="F691" s="68">
        <v>33.047</v>
      </c>
    </row>
    <row r="692" spans="1:6" s="21" customFormat="1" ht="12.75">
      <c r="A692" s="9" t="s">
        <v>24</v>
      </c>
      <c r="B692" s="45" t="s">
        <v>166</v>
      </c>
      <c r="C692" s="45" t="s">
        <v>67</v>
      </c>
      <c r="D692" s="45" t="s">
        <v>506</v>
      </c>
      <c r="E692" s="45" t="s">
        <v>23</v>
      </c>
      <c r="F692" s="68">
        <v>1967.078</v>
      </c>
    </row>
    <row r="693" spans="1:6" s="21" customFormat="1" ht="45">
      <c r="A693" s="8" t="s">
        <v>973</v>
      </c>
      <c r="B693" s="46" t="s">
        <v>166</v>
      </c>
      <c r="C693" s="46" t="s">
        <v>67</v>
      </c>
      <c r="D693" s="46" t="s">
        <v>974</v>
      </c>
      <c r="E693" s="46" t="s">
        <v>285</v>
      </c>
      <c r="F693" s="74">
        <f>F694</f>
        <v>0</v>
      </c>
    </row>
    <row r="694" spans="1:6" s="21" customFormat="1" ht="12.75">
      <c r="A694" s="9" t="s">
        <v>24</v>
      </c>
      <c r="B694" s="45" t="s">
        <v>166</v>
      </c>
      <c r="C694" s="45" t="s">
        <v>67</v>
      </c>
      <c r="D694" s="45" t="s">
        <v>974</v>
      </c>
      <c r="E694" s="45" t="s">
        <v>23</v>
      </c>
      <c r="F694" s="68">
        <v>0</v>
      </c>
    </row>
    <row r="695" spans="1:6" s="19" customFormat="1" ht="12.75">
      <c r="A695" s="8" t="s">
        <v>149</v>
      </c>
      <c r="B695" s="46" t="s">
        <v>166</v>
      </c>
      <c r="C695" s="46" t="s">
        <v>67</v>
      </c>
      <c r="D695" s="46" t="s">
        <v>96</v>
      </c>
      <c r="E695" s="46"/>
      <c r="F695" s="74">
        <f>F696</f>
        <v>3264.871</v>
      </c>
    </row>
    <row r="696" spans="1:6" s="21" customFormat="1" ht="22.5">
      <c r="A696" s="8" t="s">
        <v>167</v>
      </c>
      <c r="B696" s="46" t="s">
        <v>166</v>
      </c>
      <c r="C696" s="46" t="s">
        <v>67</v>
      </c>
      <c r="D696" s="46" t="s">
        <v>110</v>
      </c>
      <c r="E696" s="46" t="s">
        <v>285</v>
      </c>
      <c r="F696" s="74">
        <f>F698+F697</f>
        <v>3264.871</v>
      </c>
    </row>
    <row r="697" spans="1:6" s="21" customFormat="1" ht="22.5">
      <c r="A697" s="9" t="s">
        <v>754</v>
      </c>
      <c r="B697" s="45" t="s">
        <v>166</v>
      </c>
      <c r="C697" s="45" t="s">
        <v>67</v>
      </c>
      <c r="D697" s="45" t="s">
        <v>110</v>
      </c>
      <c r="E697" s="45" t="s">
        <v>30</v>
      </c>
      <c r="F697" s="68">
        <v>46.935</v>
      </c>
    </row>
    <row r="698" spans="1:6" s="19" customFormat="1" ht="12.75">
      <c r="A698" s="9" t="s">
        <v>24</v>
      </c>
      <c r="B698" s="45" t="s">
        <v>166</v>
      </c>
      <c r="C698" s="45" t="s">
        <v>67</v>
      </c>
      <c r="D698" s="45" t="s">
        <v>110</v>
      </c>
      <c r="E698" s="45" t="s">
        <v>23</v>
      </c>
      <c r="F698" s="68">
        <v>3217.936</v>
      </c>
    </row>
    <row r="699" spans="1:6" s="19" customFormat="1" ht="11.25" customHeight="1">
      <c r="A699" s="6" t="s">
        <v>136</v>
      </c>
      <c r="B699" s="44" t="s">
        <v>166</v>
      </c>
      <c r="C699" s="44" t="s">
        <v>137</v>
      </c>
      <c r="D699" s="44"/>
      <c r="E699" s="44" t="s">
        <v>247</v>
      </c>
      <c r="F699" s="73">
        <f>F700+F721+F723</f>
        <v>100137.07699999999</v>
      </c>
    </row>
    <row r="700" spans="1:6" s="19" customFormat="1" ht="22.5">
      <c r="A700" s="8" t="s">
        <v>625</v>
      </c>
      <c r="B700" s="46" t="s">
        <v>166</v>
      </c>
      <c r="C700" s="46" t="s">
        <v>137</v>
      </c>
      <c r="D700" s="46" t="s">
        <v>20</v>
      </c>
      <c r="E700" s="46" t="s">
        <v>285</v>
      </c>
      <c r="F700" s="74">
        <f>F701+F703+F705+F708+F711+F716+F719+F714</f>
        <v>99243.18699999999</v>
      </c>
    </row>
    <row r="701" spans="1:6" s="19" customFormat="1" ht="107.25" customHeight="1">
      <c r="A701" s="22" t="s">
        <v>116</v>
      </c>
      <c r="B701" s="46" t="s">
        <v>166</v>
      </c>
      <c r="C701" s="46" t="s">
        <v>137</v>
      </c>
      <c r="D701" s="46" t="s">
        <v>488</v>
      </c>
      <c r="E701" s="46" t="s">
        <v>285</v>
      </c>
      <c r="F701" s="74">
        <f>F702</f>
        <v>18292.859</v>
      </c>
    </row>
    <row r="702" spans="1:6" s="19" customFormat="1" ht="12.75">
      <c r="A702" s="9" t="s">
        <v>24</v>
      </c>
      <c r="B702" s="45" t="s">
        <v>166</v>
      </c>
      <c r="C702" s="45" t="s">
        <v>137</v>
      </c>
      <c r="D702" s="45" t="s">
        <v>488</v>
      </c>
      <c r="E702" s="45" t="s">
        <v>23</v>
      </c>
      <c r="F702" s="68">
        <v>18292.859</v>
      </c>
    </row>
    <row r="703" spans="1:6" s="19" customFormat="1" ht="45">
      <c r="A703" s="8" t="s">
        <v>131</v>
      </c>
      <c r="B703" s="46" t="s">
        <v>166</v>
      </c>
      <c r="C703" s="46" t="s">
        <v>137</v>
      </c>
      <c r="D703" s="46" t="s">
        <v>510</v>
      </c>
      <c r="E703" s="46" t="s">
        <v>285</v>
      </c>
      <c r="F703" s="74">
        <f>F704</f>
        <v>22970.301</v>
      </c>
    </row>
    <row r="704" spans="1:6" s="19" customFormat="1" ht="22.5">
      <c r="A704" s="9" t="s">
        <v>121</v>
      </c>
      <c r="B704" s="45" t="s">
        <v>166</v>
      </c>
      <c r="C704" s="45" t="s">
        <v>137</v>
      </c>
      <c r="D704" s="45" t="s">
        <v>510</v>
      </c>
      <c r="E704" s="45" t="s">
        <v>29</v>
      </c>
      <c r="F704" s="68">
        <v>22970.301</v>
      </c>
    </row>
    <row r="705" spans="1:6" s="19" customFormat="1" ht="78.75">
      <c r="A705" s="22" t="s">
        <v>50</v>
      </c>
      <c r="B705" s="46" t="s">
        <v>166</v>
      </c>
      <c r="C705" s="46" t="s">
        <v>137</v>
      </c>
      <c r="D705" s="46" t="s">
        <v>512</v>
      </c>
      <c r="E705" s="46" t="s">
        <v>285</v>
      </c>
      <c r="F705" s="74">
        <f>F707+F706</f>
        <v>33654.979</v>
      </c>
    </row>
    <row r="706" spans="1:6" s="19" customFormat="1" ht="22.5">
      <c r="A706" s="9" t="s">
        <v>754</v>
      </c>
      <c r="B706" s="45" t="s">
        <v>166</v>
      </c>
      <c r="C706" s="45" t="s">
        <v>137</v>
      </c>
      <c r="D706" s="45" t="s">
        <v>512</v>
      </c>
      <c r="E706" s="45" t="s">
        <v>30</v>
      </c>
      <c r="F706" s="68">
        <v>448.379</v>
      </c>
    </row>
    <row r="707" spans="1:6" s="19" customFormat="1" ht="12.75">
      <c r="A707" s="9" t="s">
        <v>24</v>
      </c>
      <c r="B707" s="45" t="s">
        <v>166</v>
      </c>
      <c r="C707" s="45" t="s">
        <v>137</v>
      </c>
      <c r="D707" s="45" t="s">
        <v>512</v>
      </c>
      <c r="E707" s="45" t="s">
        <v>23</v>
      </c>
      <c r="F707" s="68">
        <v>33206.6</v>
      </c>
    </row>
    <row r="708" spans="1:6" s="19" customFormat="1" ht="56.25">
      <c r="A708" s="22" t="s">
        <v>115</v>
      </c>
      <c r="B708" s="46" t="s">
        <v>166</v>
      </c>
      <c r="C708" s="46" t="s">
        <v>137</v>
      </c>
      <c r="D708" s="46" t="s">
        <v>513</v>
      </c>
      <c r="E708" s="46" t="s">
        <v>285</v>
      </c>
      <c r="F708" s="74">
        <f>F710+F709</f>
        <v>6632.3</v>
      </c>
    </row>
    <row r="709" spans="1:6" s="19" customFormat="1" ht="22.5">
      <c r="A709" s="9" t="s">
        <v>754</v>
      </c>
      <c r="B709" s="45" t="s">
        <v>166</v>
      </c>
      <c r="C709" s="45" t="s">
        <v>137</v>
      </c>
      <c r="D709" s="45" t="s">
        <v>513</v>
      </c>
      <c r="E709" s="45" t="s">
        <v>30</v>
      </c>
      <c r="F709" s="68">
        <v>92.674</v>
      </c>
    </row>
    <row r="710" spans="1:6" s="19" customFormat="1" ht="12.75">
      <c r="A710" s="9" t="s">
        <v>24</v>
      </c>
      <c r="B710" s="45" t="s">
        <v>166</v>
      </c>
      <c r="C710" s="45" t="s">
        <v>137</v>
      </c>
      <c r="D710" s="45" t="s">
        <v>513</v>
      </c>
      <c r="E710" s="45" t="s">
        <v>23</v>
      </c>
      <c r="F710" s="68">
        <v>6539.626</v>
      </c>
    </row>
    <row r="711" spans="1:6" s="19" customFormat="1" ht="22.5">
      <c r="A711" s="8" t="s">
        <v>113</v>
      </c>
      <c r="B711" s="46" t="s">
        <v>166</v>
      </c>
      <c r="C711" s="46" t="s">
        <v>137</v>
      </c>
      <c r="D711" s="46" t="s">
        <v>514</v>
      </c>
      <c r="E711" s="46" t="s">
        <v>285</v>
      </c>
      <c r="F711" s="74">
        <f>F713+F712</f>
        <v>14472.86</v>
      </c>
    </row>
    <row r="712" spans="1:6" s="19" customFormat="1" ht="22.5">
      <c r="A712" s="9" t="s">
        <v>754</v>
      </c>
      <c r="B712" s="45" t="s">
        <v>166</v>
      </c>
      <c r="C712" s="45" t="s">
        <v>137</v>
      </c>
      <c r="D712" s="45" t="s">
        <v>514</v>
      </c>
      <c r="E712" s="45" t="s">
        <v>30</v>
      </c>
      <c r="F712" s="68">
        <v>202.671</v>
      </c>
    </row>
    <row r="713" spans="1:6" s="19" customFormat="1" ht="12.75">
      <c r="A713" s="9" t="s">
        <v>24</v>
      </c>
      <c r="B713" s="45" t="s">
        <v>166</v>
      </c>
      <c r="C713" s="45" t="s">
        <v>137</v>
      </c>
      <c r="D713" s="45" t="s">
        <v>514</v>
      </c>
      <c r="E713" s="45" t="s">
        <v>23</v>
      </c>
      <c r="F713" s="68">
        <v>14270.189</v>
      </c>
    </row>
    <row r="714" spans="1:6" s="19" customFormat="1" ht="111.75" customHeight="1">
      <c r="A714" s="34" t="s">
        <v>933</v>
      </c>
      <c r="B714" s="46" t="s">
        <v>166</v>
      </c>
      <c r="C714" s="46" t="s">
        <v>137</v>
      </c>
      <c r="D714" s="46" t="s">
        <v>934</v>
      </c>
      <c r="E714" s="46" t="s">
        <v>285</v>
      </c>
      <c r="F714" s="74">
        <f>F715</f>
        <v>1630.7</v>
      </c>
    </row>
    <row r="715" spans="1:6" s="19" customFormat="1" ht="12.75">
      <c r="A715" s="9" t="s">
        <v>24</v>
      </c>
      <c r="B715" s="45" t="s">
        <v>166</v>
      </c>
      <c r="C715" s="45" t="s">
        <v>137</v>
      </c>
      <c r="D715" s="45" t="s">
        <v>934</v>
      </c>
      <c r="E715" s="45" t="s">
        <v>23</v>
      </c>
      <c r="F715" s="68">
        <v>1630.7</v>
      </c>
    </row>
    <row r="716" spans="1:6" s="19" customFormat="1" ht="45">
      <c r="A716" s="8" t="s">
        <v>114</v>
      </c>
      <c r="B716" s="46" t="s">
        <v>166</v>
      </c>
      <c r="C716" s="46" t="s">
        <v>137</v>
      </c>
      <c r="D716" s="46" t="s">
        <v>515</v>
      </c>
      <c r="E716" s="46" t="s">
        <v>285</v>
      </c>
      <c r="F716" s="74">
        <f>F718+F717</f>
        <v>803.22</v>
      </c>
    </row>
    <row r="717" spans="1:6" s="19" customFormat="1" ht="22.5">
      <c r="A717" s="9" t="s">
        <v>754</v>
      </c>
      <c r="B717" s="45" t="s">
        <v>166</v>
      </c>
      <c r="C717" s="45" t="s">
        <v>137</v>
      </c>
      <c r="D717" s="45" t="s">
        <v>515</v>
      </c>
      <c r="E717" s="45" t="s">
        <v>30</v>
      </c>
      <c r="F717" s="68">
        <v>12.22</v>
      </c>
    </row>
    <row r="718" spans="1:6" s="19" customFormat="1" ht="12.75">
      <c r="A718" s="9" t="s">
        <v>24</v>
      </c>
      <c r="B718" s="45" t="s">
        <v>166</v>
      </c>
      <c r="C718" s="45" t="s">
        <v>137</v>
      </c>
      <c r="D718" s="45" t="s">
        <v>515</v>
      </c>
      <c r="E718" s="45" t="s">
        <v>23</v>
      </c>
      <c r="F718" s="68">
        <v>791</v>
      </c>
    </row>
    <row r="719" spans="1:6" s="19" customFormat="1" ht="33.75">
      <c r="A719" s="8" t="s">
        <v>226</v>
      </c>
      <c r="B719" s="46" t="s">
        <v>166</v>
      </c>
      <c r="C719" s="46" t="s">
        <v>137</v>
      </c>
      <c r="D719" s="46" t="s">
        <v>504</v>
      </c>
      <c r="E719" s="46" t="s">
        <v>285</v>
      </c>
      <c r="F719" s="74">
        <f>F720</f>
        <v>785.968</v>
      </c>
    </row>
    <row r="720" spans="1:6" s="20" customFormat="1" ht="45">
      <c r="A720" s="9" t="s">
        <v>28</v>
      </c>
      <c r="B720" s="45" t="s">
        <v>166</v>
      </c>
      <c r="C720" s="45" t="s">
        <v>137</v>
      </c>
      <c r="D720" s="45" t="s">
        <v>504</v>
      </c>
      <c r="E720" s="45" t="s">
        <v>26</v>
      </c>
      <c r="F720" s="68">
        <v>785.968</v>
      </c>
    </row>
    <row r="721" spans="1:6" s="19" customFormat="1" ht="56.25">
      <c r="A721" s="8" t="s">
        <v>863</v>
      </c>
      <c r="B721" s="46" t="s">
        <v>166</v>
      </c>
      <c r="C721" s="46" t="s">
        <v>137</v>
      </c>
      <c r="D721" s="46" t="s">
        <v>866</v>
      </c>
      <c r="E721" s="46" t="s">
        <v>285</v>
      </c>
      <c r="F721" s="74">
        <f>F722</f>
        <v>250.05</v>
      </c>
    </row>
    <row r="722" spans="1:6" s="19" customFormat="1" ht="22.5">
      <c r="A722" s="9" t="s">
        <v>121</v>
      </c>
      <c r="B722" s="45" t="s">
        <v>166</v>
      </c>
      <c r="C722" s="45" t="s">
        <v>137</v>
      </c>
      <c r="D722" s="45" t="s">
        <v>866</v>
      </c>
      <c r="E722" s="45" t="s">
        <v>29</v>
      </c>
      <c r="F722" s="68">
        <v>250.05</v>
      </c>
    </row>
    <row r="723" spans="1:6" s="19" customFormat="1" ht="69" customHeight="1">
      <c r="A723" s="34" t="s">
        <v>976</v>
      </c>
      <c r="B723" s="46" t="s">
        <v>166</v>
      </c>
      <c r="C723" s="46" t="s">
        <v>137</v>
      </c>
      <c r="D723" s="46" t="s">
        <v>977</v>
      </c>
      <c r="E723" s="46" t="s">
        <v>285</v>
      </c>
      <c r="F723" s="74">
        <f>F724</f>
        <v>643.84</v>
      </c>
    </row>
    <row r="724" spans="1:6" s="19" customFormat="1" ht="22.5">
      <c r="A724" s="9" t="s">
        <v>121</v>
      </c>
      <c r="B724" s="45" t="s">
        <v>166</v>
      </c>
      <c r="C724" s="45" t="s">
        <v>137</v>
      </c>
      <c r="D724" s="45" t="s">
        <v>977</v>
      </c>
      <c r="E724" s="45" t="s">
        <v>29</v>
      </c>
      <c r="F724" s="68">
        <v>643.84</v>
      </c>
    </row>
    <row r="725" spans="1:6" s="19" customFormat="1" ht="21.75" customHeight="1">
      <c r="A725" s="6" t="s">
        <v>171</v>
      </c>
      <c r="B725" s="44" t="s">
        <v>166</v>
      </c>
      <c r="C725" s="44" t="s">
        <v>172</v>
      </c>
      <c r="D725" s="44"/>
      <c r="E725" s="44" t="s">
        <v>247</v>
      </c>
      <c r="F725" s="73">
        <f>F726+F738+F746</f>
        <v>17057.708</v>
      </c>
    </row>
    <row r="726" spans="1:6" s="21" customFormat="1" ht="33.75">
      <c r="A726" s="8" t="s">
        <v>608</v>
      </c>
      <c r="B726" s="46" t="s">
        <v>166</v>
      </c>
      <c r="C726" s="46" t="s">
        <v>172</v>
      </c>
      <c r="D726" s="46" t="s">
        <v>20</v>
      </c>
      <c r="E726" s="46" t="s">
        <v>285</v>
      </c>
      <c r="F726" s="74">
        <f>F727+F734+F730</f>
        <v>14683.19</v>
      </c>
    </row>
    <row r="727" spans="1:6" s="21" customFormat="1" ht="22.5">
      <c r="A727" s="8" t="s">
        <v>0</v>
      </c>
      <c r="B727" s="46" t="s">
        <v>166</v>
      </c>
      <c r="C727" s="46" t="s">
        <v>172</v>
      </c>
      <c r="D727" s="46" t="s">
        <v>516</v>
      </c>
      <c r="E727" s="46" t="s">
        <v>285</v>
      </c>
      <c r="F727" s="74">
        <f>F728+F729</f>
        <v>1926.2800000000002</v>
      </c>
    </row>
    <row r="728" spans="1:6" s="21" customFormat="1" ht="45">
      <c r="A728" s="9" t="s">
        <v>28</v>
      </c>
      <c r="B728" s="45" t="s">
        <v>166</v>
      </c>
      <c r="C728" s="45" t="s">
        <v>172</v>
      </c>
      <c r="D728" s="45" t="s">
        <v>516</v>
      </c>
      <c r="E728" s="45" t="s">
        <v>26</v>
      </c>
      <c r="F728" s="68">
        <v>1801.919</v>
      </c>
    </row>
    <row r="729" spans="1:6" s="21" customFormat="1" ht="22.5">
      <c r="A729" s="9" t="s">
        <v>754</v>
      </c>
      <c r="B729" s="45" t="s">
        <v>166</v>
      </c>
      <c r="C729" s="45" t="s">
        <v>172</v>
      </c>
      <c r="D729" s="45" t="s">
        <v>516</v>
      </c>
      <c r="E729" s="45" t="s">
        <v>30</v>
      </c>
      <c r="F729" s="68">
        <v>124.361</v>
      </c>
    </row>
    <row r="730" spans="1:6" s="21" customFormat="1" ht="22.5">
      <c r="A730" s="8" t="s">
        <v>139</v>
      </c>
      <c r="B730" s="46" t="s">
        <v>166</v>
      </c>
      <c r="C730" s="46" t="s">
        <v>172</v>
      </c>
      <c r="D730" s="46" t="s">
        <v>499</v>
      </c>
      <c r="E730" s="46" t="s">
        <v>285</v>
      </c>
      <c r="F730" s="74">
        <f>F731+F732+F733</f>
        <v>3625.5499999999997</v>
      </c>
    </row>
    <row r="731" spans="1:6" s="21" customFormat="1" ht="45">
      <c r="A731" s="9" t="s">
        <v>28</v>
      </c>
      <c r="B731" s="45" t="s">
        <v>166</v>
      </c>
      <c r="C731" s="45" t="s">
        <v>172</v>
      </c>
      <c r="D731" s="45" t="s">
        <v>499</v>
      </c>
      <c r="E731" s="45" t="s">
        <v>26</v>
      </c>
      <c r="F731" s="68">
        <v>3215.794</v>
      </c>
    </row>
    <row r="732" spans="1:6" s="21" customFormat="1" ht="22.5">
      <c r="A732" s="9" t="s">
        <v>754</v>
      </c>
      <c r="B732" s="45" t="s">
        <v>166</v>
      </c>
      <c r="C732" s="45" t="s">
        <v>172</v>
      </c>
      <c r="D732" s="45" t="s">
        <v>499</v>
      </c>
      <c r="E732" s="45" t="s">
        <v>30</v>
      </c>
      <c r="F732" s="68">
        <v>406.111</v>
      </c>
    </row>
    <row r="733" spans="1:6" s="21" customFormat="1" ht="12.75">
      <c r="A733" s="11" t="s">
        <v>22</v>
      </c>
      <c r="B733" s="45" t="s">
        <v>166</v>
      </c>
      <c r="C733" s="45" t="s">
        <v>172</v>
      </c>
      <c r="D733" s="45" t="s">
        <v>499</v>
      </c>
      <c r="E733" s="45" t="s">
        <v>21</v>
      </c>
      <c r="F733" s="68">
        <v>3.645</v>
      </c>
    </row>
    <row r="734" spans="1:6" s="21" customFormat="1" ht="22.5">
      <c r="A734" s="8" t="s">
        <v>92</v>
      </c>
      <c r="B734" s="46" t="s">
        <v>166</v>
      </c>
      <c r="C734" s="46" t="s">
        <v>172</v>
      </c>
      <c r="D734" s="46" t="s">
        <v>517</v>
      </c>
      <c r="E734" s="46" t="s">
        <v>285</v>
      </c>
      <c r="F734" s="74">
        <f>F735+F736+F737</f>
        <v>9131.36</v>
      </c>
    </row>
    <row r="735" spans="1:6" s="21" customFormat="1" ht="45">
      <c r="A735" s="9" t="s">
        <v>28</v>
      </c>
      <c r="B735" s="45" t="s">
        <v>166</v>
      </c>
      <c r="C735" s="45" t="s">
        <v>172</v>
      </c>
      <c r="D735" s="45" t="s">
        <v>517</v>
      </c>
      <c r="E735" s="45" t="s">
        <v>26</v>
      </c>
      <c r="F735" s="68">
        <v>8032.129</v>
      </c>
    </row>
    <row r="736" spans="1:6" s="21" customFormat="1" ht="22.5">
      <c r="A736" s="9" t="s">
        <v>754</v>
      </c>
      <c r="B736" s="45" t="s">
        <v>166</v>
      </c>
      <c r="C736" s="45" t="s">
        <v>172</v>
      </c>
      <c r="D736" s="45" t="s">
        <v>517</v>
      </c>
      <c r="E736" s="45" t="s">
        <v>30</v>
      </c>
      <c r="F736" s="68">
        <v>1080.811</v>
      </c>
    </row>
    <row r="737" spans="1:6" s="21" customFormat="1" ht="12.75">
      <c r="A737" s="11" t="s">
        <v>22</v>
      </c>
      <c r="B737" s="45" t="s">
        <v>166</v>
      </c>
      <c r="C737" s="45" t="s">
        <v>172</v>
      </c>
      <c r="D737" s="45" t="s">
        <v>517</v>
      </c>
      <c r="E737" s="45" t="s">
        <v>21</v>
      </c>
      <c r="F737" s="68">
        <v>18.42</v>
      </c>
    </row>
    <row r="738" spans="1:6" s="19" customFormat="1" ht="12.75" customHeight="1">
      <c r="A738" s="8" t="s">
        <v>120</v>
      </c>
      <c r="B738" s="46" t="s">
        <v>166</v>
      </c>
      <c r="C738" s="46" t="s">
        <v>172</v>
      </c>
      <c r="D738" s="46" t="s">
        <v>249</v>
      </c>
      <c r="E738" s="46" t="s">
        <v>285</v>
      </c>
      <c r="F738" s="74">
        <f>F742+F739</f>
        <v>1385.756</v>
      </c>
    </row>
    <row r="739" spans="1:6" s="19" customFormat="1" ht="21.75" customHeight="1">
      <c r="A739" s="8" t="s">
        <v>607</v>
      </c>
      <c r="B739" s="46" t="s">
        <v>166</v>
      </c>
      <c r="C739" s="46" t="s">
        <v>172</v>
      </c>
      <c r="D739" s="46" t="s">
        <v>261</v>
      </c>
      <c r="E739" s="46" t="s">
        <v>285</v>
      </c>
      <c r="F739" s="74">
        <f>F740</f>
        <v>20</v>
      </c>
    </row>
    <row r="740" spans="1:6" s="19" customFormat="1" ht="23.25" customHeight="1">
      <c r="A740" s="9" t="s">
        <v>121</v>
      </c>
      <c r="B740" s="45" t="s">
        <v>166</v>
      </c>
      <c r="C740" s="45" t="s">
        <v>172</v>
      </c>
      <c r="D740" s="45" t="s">
        <v>261</v>
      </c>
      <c r="E740" s="45" t="s">
        <v>29</v>
      </c>
      <c r="F740" s="68">
        <v>20</v>
      </c>
    </row>
    <row r="741" spans="1:6" s="19" customFormat="1" ht="22.5">
      <c r="A741" s="8" t="s">
        <v>40</v>
      </c>
      <c r="B741" s="46" t="s">
        <v>166</v>
      </c>
      <c r="C741" s="46" t="s">
        <v>172</v>
      </c>
      <c r="D741" s="46" t="s">
        <v>266</v>
      </c>
      <c r="E741" s="46" t="s">
        <v>285</v>
      </c>
      <c r="F741" s="74">
        <f>F742</f>
        <v>1365.756</v>
      </c>
    </row>
    <row r="742" spans="1:6" s="19" customFormat="1" ht="22.5">
      <c r="A742" s="8" t="s">
        <v>609</v>
      </c>
      <c r="B742" s="46" t="s">
        <v>166</v>
      </c>
      <c r="C742" s="46" t="s">
        <v>172</v>
      </c>
      <c r="D742" s="46" t="s">
        <v>311</v>
      </c>
      <c r="E742" s="46" t="s">
        <v>285</v>
      </c>
      <c r="F742" s="74">
        <f>F744+F745+F743</f>
        <v>1365.756</v>
      </c>
    </row>
    <row r="743" spans="1:6" s="19" customFormat="1" ht="45">
      <c r="A743" s="9" t="s">
        <v>28</v>
      </c>
      <c r="B743" s="45" t="s">
        <v>166</v>
      </c>
      <c r="C743" s="45" t="s">
        <v>172</v>
      </c>
      <c r="D743" s="45" t="s">
        <v>311</v>
      </c>
      <c r="E743" s="45" t="s">
        <v>26</v>
      </c>
      <c r="F743" s="68">
        <v>7.941</v>
      </c>
    </row>
    <row r="744" spans="1:6" s="20" customFormat="1" ht="12.75">
      <c r="A744" s="9" t="s">
        <v>24</v>
      </c>
      <c r="B744" s="45" t="s">
        <v>166</v>
      </c>
      <c r="C744" s="45" t="s">
        <v>172</v>
      </c>
      <c r="D744" s="45" t="s">
        <v>311</v>
      </c>
      <c r="E744" s="45" t="s">
        <v>23</v>
      </c>
      <c r="F744" s="68">
        <v>159.99900000000005</v>
      </c>
    </row>
    <row r="745" spans="1:6" s="20" customFormat="1" ht="22.5">
      <c r="A745" s="9" t="s">
        <v>121</v>
      </c>
      <c r="B745" s="45" t="s">
        <v>166</v>
      </c>
      <c r="C745" s="45" t="s">
        <v>172</v>
      </c>
      <c r="D745" s="45" t="s">
        <v>311</v>
      </c>
      <c r="E745" s="45" t="s">
        <v>29</v>
      </c>
      <c r="F745" s="68">
        <v>1197.816</v>
      </c>
    </row>
    <row r="746" spans="1:6" s="21" customFormat="1" ht="12.75">
      <c r="A746" s="8" t="s">
        <v>149</v>
      </c>
      <c r="B746" s="46" t="s">
        <v>166</v>
      </c>
      <c r="C746" s="46" t="s">
        <v>172</v>
      </c>
      <c r="D746" s="46" t="s">
        <v>96</v>
      </c>
      <c r="E746" s="46" t="s">
        <v>285</v>
      </c>
      <c r="F746" s="74">
        <f>F747</f>
        <v>988.762</v>
      </c>
    </row>
    <row r="747" spans="1:6" s="21" customFormat="1" ht="12.75">
      <c r="A747" s="8" t="s">
        <v>95</v>
      </c>
      <c r="B747" s="46" t="s">
        <v>166</v>
      </c>
      <c r="C747" s="46" t="s">
        <v>172</v>
      </c>
      <c r="D747" s="46" t="s">
        <v>97</v>
      </c>
      <c r="E747" s="46" t="s">
        <v>285</v>
      </c>
      <c r="F747" s="74">
        <f>F748</f>
        <v>988.762</v>
      </c>
    </row>
    <row r="748" spans="1:6" s="21" customFormat="1" ht="12.75">
      <c r="A748" s="8" t="s">
        <v>284</v>
      </c>
      <c r="B748" s="46" t="s">
        <v>166</v>
      </c>
      <c r="C748" s="46" t="s">
        <v>172</v>
      </c>
      <c r="D748" s="46" t="s">
        <v>98</v>
      </c>
      <c r="E748" s="46" t="s">
        <v>285</v>
      </c>
      <c r="F748" s="74">
        <f>F749</f>
        <v>988.762</v>
      </c>
    </row>
    <row r="749" spans="1:6" s="21" customFormat="1" ht="22.5">
      <c r="A749" s="8" t="s">
        <v>101</v>
      </c>
      <c r="B749" s="46" t="s">
        <v>166</v>
      </c>
      <c r="C749" s="46" t="s">
        <v>172</v>
      </c>
      <c r="D749" s="46" t="s">
        <v>99</v>
      </c>
      <c r="E749" s="46" t="s">
        <v>285</v>
      </c>
      <c r="F749" s="74">
        <f>F750</f>
        <v>988.762</v>
      </c>
    </row>
    <row r="750" spans="1:6" s="19" customFormat="1" ht="45">
      <c r="A750" s="9" t="s">
        <v>28</v>
      </c>
      <c r="B750" s="45" t="s">
        <v>166</v>
      </c>
      <c r="C750" s="45" t="s">
        <v>172</v>
      </c>
      <c r="D750" s="45" t="s">
        <v>99</v>
      </c>
      <c r="E750" s="45" t="s">
        <v>26</v>
      </c>
      <c r="F750" s="80">
        <v>988.762</v>
      </c>
    </row>
    <row r="751" spans="1:6" ht="30" customHeight="1">
      <c r="A751" s="5" t="s">
        <v>447</v>
      </c>
      <c r="B751" s="81" t="s">
        <v>69</v>
      </c>
      <c r="C751" s="82" t="s">
        <v>247</v>
      </c>
      <c r="D751" s="82"/>
      <c r="E751" s="82" t="s">
        <v>247</v>
      </c>
      <c r="F751" s="76">
        <f>F752</f>
        <v>1555.328</v>
      </c>
    </row>
    <row r="752" spans="1:6" ht="31.5" customHeight="1">
      <c r="A752" s="6" t="s">
        <v>70</v>
      </c>
      <c r="B752" s="83" t="s">
        <v>69</v>
      </c>
      <c r="C752" s="44" t="s">
        <v>71</v>
      </c>
      <c r="D752" s="44"/>
      <c r="E752" s="44" t="s">
        <v>247</v>
      </c>
      <c r="F752" s="73">
        <f>F753</f>
        <v>1555.328</v>
      </c>
    </row>
    <row r="753" spans="1:6" ht="12.75">
      <c r="A753" s="8" t="s">
        <v>149</v>
      </c>
      <c r="B753" s="84" t="s">
        <v>69</v>
      </c>
      <c r="C753" s="46" t="s">
        <v>71</v>
      </c>
      <c r="D753" s="46" t="s">
        <v>96</v>
      </c>
      <c r="E753" s="44"/>
      <c r="F753" s="74">
        <f>F754</f>
        <v>1555.328</v>
      </c>
    </row>
    <row r="754" spans="1:6" ht="12.75">
      <c r="A754" s="8" t="s">
        <v>95</v>
      </c>
      <c r="B754" s="84" t="s">
        <v>69</v>
      </c>
      <c r="C754" s="46" t="s">
        <v>71</v>
      </c>
      <c r="D754" s="46" t="s">
        <v>97</v>
      </c>
      <c r="E754" s="44"/>
      <c r="F754" s="74">
        <f>F755+F759</f>
        <v>1555.328</v>
      </c>
    </row>
    <row r="755" spans="1:6" ht="13.5" customHeight="1">
      <c r="A755" s="10" t="s">
        <v>284</v>
      </c>
      <c r="B755" s="84" t="s">
        <v>69</v>
      </c>
      <c r="C755" s="46" t="s">
        <v>71</v>
      </c>
      <c r="D755" s="46" t="s">
        <v>98</v>
      </c>
      <c r="E755" s="46" t="s">
        <v>285</v>
      </c>
      <c r="F755" s="74">
        <f>F756</f>
        <v>395.307</v>
      </c>
    </row>
    <row r="756" spans="1:6" ht="21.75" customHeight="1">
      <c r="A756" s="10" t="s">
        <v>112</v>
      </c>
      <c r="B756" s="84" t="s">
        <v>69</v>
      </c>
      <c r="C756" s="46" t="s">
        <v>71</v>
      </c>
      <c r="D756" s="46" t="s">
        <v>111</v>
      </c>
      <c r="E756" s="46" t="s">
        <v>285</v>
      </c>
      <c r="F756" s="74">
        <f>F758+F757</f>
        <v>395.307</v>
      </c>
    </row>
    <row r="757" spans="1:6" ht="45">
      <c r="A757" s="11" t="s">
        <v>28</v>
      </c>
      <c r="B757" s="85" t="s">
        <v>69</v>
      </c>
      <c r="C757" s="45" t="s">
        <v>71</v>
      </c>
      <c r="D757" s="45" t="s">
        <v>111</v>
      </c>
      <c r="E757" s="45" t="s">
        <v>26</v>
      </c>
      <c r="F757" s="68">
        <v>277.879</v>
      </c>
    </row>
    <row r="758" spans="1:6" ht="21.75" customHeight="1">
      <c r="A758" s="11" t="s">
        <v>27</v>
      </c>
      <c r="B758" s="85" t="s">
        <v>69</v>
      </c>
      <c r="C758" s="45" t="s">
        <v>71</v>
      </c>
      <c r="D758" s="45" t="s">
        <v>111</v>
      </c>
      <c r="E758" s="45" t="s">
        <v>30</v>
      </c>
      <c r="F758" s="68">
        <v>117.428</v>
      </c>
    </row>
    <row r="759" spans="1:6" ht="21.75" customHeight="1">
      <c r="A759" s="8" t="s">
        <v>72</v>
      </c>
      <c r="B759" s="84" t="s">
        <v>69</v>
      </c>
      <c r="C759" s="46" t="s">
        <v>71</v>
      </c>
      <c r="D759" s="46" t="s">
        <v>60</v>
      </c>
      <c r="E759" s="46" t="s">
        <v>285</v>
      </c>
      <c r="F759" s="74">
        <f>F760</f>
        <v>1160.021</v>
      </c>
    </row>
    <row r="760" spans="1:6" ht="45">
      <c r="A760" s="11" t="s">
        <v>28</v>
      </c>
      <c r="B760" s="45" t="s">
        <v>69</v>
      </c>
      <c r="C760" s="45" t="s">
        <v>71</v>
      </c>
      <c r="D760" s="45" t="s">
        <v>60</v>
      </c>
      <c r="E760" s="45" t="s">
        <v>26</v>
      </c>
      <c r="F760" s="68">
        <v>1160.021</v>
      </c>
    </row>
    <row r="761" spans="1:6" ht="27" customHeight="1">
      <c r="A761" s="5" t="s">
        <v>449</v>
      </c>
      <c r="B761" s="81" t="s">
        <v>248</v>
      </c>
      <c r="C761" s="82" t="s">
        <v>247</v>
      </c>
      <c r="D761" s="82"/>
      <c r="E761" s="82" t="s">
        <v>247</v>
      </c>
      <c r="F761" s="72">
        <f>F762+F772</f>
        <v>4006.364</v>
      </c>
    </row>
    <row r="762" spans="1:6" ht="45" customHeight="1">
      <c r="A762" s="6" t="s">
        <v>282</v>
      </c>
      <c r="B762" s="83" t="s">
        <v>248</v>
      </c>
      <c r="C762" s="44" t="s">
        <v>283</v>
      </c>
      <c r="D762" s="44"/>
      <c r="E762" s="44" t="s">
        <v>247</v>
      </c>
      <c r="F762" s="73">
        <f>F763</f>
        <v>3997.168</v>
      </c>
    </row>
    <row r="763" spans="1:6" ht="12.75">
      <c r="A763" s="8" t="s">
        <v>149</v>
      </c>
      <c r="B763" s="84" t="s">
        <v>248</v>
      </c>
      <c r="C763" s="46" t="s">
        <v>283</v>
      </c>
      <c r="D763" s="46" t="s">
        <v>96</v>
      </c>
      <c r="E763" s="46"/>
      <c r="F763" s="74">
        <f>F764</f>
        <v>3997.168</v>
      </c>
    </row>
    <row r="764" spans="1:6" ht="12.75">
      <c r="A764" s="8" t="s">
        <v>95</v>
      </c>
      <c r="B764" s="84" t="s">
        <v>248</v>
      </c>
      <c r="C764" s="46" t="s">
        <v>283</v>
      </c>
      <c r="D764" s="46" t="s">
        <v>97</v>
      </c>
      <c r="E764" s="46"/>
      <c r="F764" s="74">
        <f>F765+F770</f>
        <v>3997.168</v>
      </c>
    </row>
    <row r="765" spans="1:6" ht="12" customHeight="1">
      <c r="A765" s="10" t="s">
        <v>284</v>
      </c>
      <c r="B765" s="84" t="s">
        <v>248</v>
      </c>
      <c r="C765" s="46" t="s">
        <v>283</v>
      </c>
      <c r="D765" s="46" t="s">
        <v>98</v>
      </c>
      <c r="E765" s="46" t="s">
        <v>285</v>
      </c>
      <c r="F765" s="74">
        <f>F766</f>
        <v>2643.119</v>
      </c>
    </row>
    <row r="766" spans="1:6" ht="24.75" customHeight="1">
      <c r="A766" s="10" t="s">
        <v>101</v>
      </c>
      <c r="B766" s="84" t="s">
        <v>248</v>
      </c>
      <c r="C766" s="46" t="s">
        <v>283</v>
      </c>
      <c r="D766" s="46" t="s">
        <v>99</v>
      </c>
      <c r="E766" s="46" t="s">
        <v>285</v>
      </c>
      <c r="F766" s="74">
        <f>F768+F767+F769</f>
        <v>2643.119</v>
      </c>
    </row>
    <row r="767" spans="1:6" ht="49.5" customHeight="1">
      <c r="A767" s="11" t="s">
        <v>28</v>
      </c>
      <c r="B767" s="85" t="s">
        <v>248</v>
      </c>
      <c r="C767" s="45" t="s">
        <v>283</v>
      </c>
      <c r="D767" s="45" t="s">
        <v>99</v>
      </c>
      <c r="E767" s="45" t="s">
        <v>26</v>
      </c>
      <c r="F767" s="68">
        <v>2126.233</v>
      </c>
    </row>
    <row r="768" spans="1:6" ht="21.75" customHeight="1">
      <c r="A768" s="11" t="s">
        <v>27</v>
      </c>
      <c r="B768" s="85" t="s">
        <v>248</v>
      </c>
      <c r="C768" s="45" t="s">
        <v>283</v>
      </c>
      <c r="D768" s="45" t="s">
        <v>99</v>
      </c>
      <c r="E768" s="45" t="s">
        <v>30</v>
      </c>
      <c r="F768" s="68">
        <v>515.524</v>
      </c>
    </row>
    <row r="769" spans="1:6" ht="12" customHeight="1">
      <c r="A769" s="11" t="s">
        <v>22</v>
      </c>
      <c r="B769" s="85" t="s">
        <v>248</v>
      </c>
      <c r="C769" s="45" t="s">
        <v>283</v>
      </c>
      <c r="D769" s="45" t="s">
        <v>99</v>
      </c>
      <c r="E769" s="45" t="s">
        <v>21</v>
      </c>
      <c r="F769" s="68">
        <v>1.362</v>
      </c>
    </row>
    <row r="770" spans="1:6" ht="21.75" customHeight="1">
      <c r="A770" s="10" t="s">
        <v>32</v>
      </c>
      <c r="B770" s="84" t="s">
        <v>248</v>
      </c>
      <c r="C770" s="46" t="s">
        <v>283</v>
      </c>
      <c r="D770" s="46" t="s">
        <v>103</v>
      </c>
      <c r="E770" s="46" t="s">
        <v>285</v>
      </c>
      <c r="F770" s="74">
        <f>F771</f>
        <v>1354.049</v>
      </c>
    </row>
    <row r="771" spans="1:6" ht="48" customHeight="1">
      <c r="A771" s="11" t="s">
        <v>28</v>
      </c>
      <c r="B771" s="85" t="s">
        <v>248</v>
      </c>
      <c r="C771" s="45" t="s">
        <v>283</v>
      </c>
      <c r="D771" s="45" t="s">
        <v>103</v>
      </c>
      <c r="E771" s="45" t="s">
        <v>26</v>
      </c>
      <c r="F771" s="68">
        <v>1354.049</v>
      </c>
    </row>
    <row r="772" spans="1:6" ht="12.75">
      <c r="A772" s="12" t="s">
        <v>124</v>
      </c>
      <c r="B772" s="83" t="s">
        <v>248</v>
      </c>
      <c r="C772" s="44" t="s">
        <v>67</v>
      </c>
      <c r="D772" s="44"/>
      <c r="E772" s="44"/>
      <c r="F772" s="73">
        <f>F775</f>
        <v>9.196</v>
      </c>
    </row>
    <row r="773" spans="1:6" ht="12.75">
      <c r="A773" s="8" t="s">
        <v>149</v>
      </c>
      <c r="B773" s="84" t="s">
        <v>248</v>
      </c>
      <c r="C773" s="46" t="s">
        <v>283</v>
      </c>
      <c r="D773" s="46" t="s">
        <v>96</v>
      </c>
      <c r="E773" s="44"/>
      <c r="F773" s="74">
        <f>F774</f>
        <v>9.196</v>
      </c>
    </row>
    <row r="774" spans="1:6" ht="22.5">
      <c r="A774" s="8" t="s">
        <v>104</v>
      </c>
      <c r="B774" s="84" t="s">
        <v>248</v>
      </c>
      <c r="C774" s="46" t="s">
        <v>283</v>
      </c>
      <c r="D774" s="46" t="s">
        <v>105</v>
      </c>
      <c r="E774" s="44"/>
      <c r="F774" s="74">
        <f>F775</f>
        <v>9.196</v>
      </c>
    </row>
    <row r="775" spans="1:6" ht="13.5" customHeight="1">
      <c r="A775" s="10" t="s">
        <v>68</v>
      </c>
      <c r="B775" s="84" t="s">
        <v>248</v>
      </c>
      <c r="C775" s="46" t="s">
        <v>67</v>
      </c>
      <c r="D775" s="46" t="s">
        <v>106</v>
      </c>
      <c r="E775" s="46" t="s">
        <v>285</v>
      </c>
      <c r="F775" s="74">
        <f>F776</f>
        <v>9.196</v>
      </c>
    </row>
    <row r="776" spans="1:6" ht="12.75" customHeight="1">
      <c r="A776" s="11" t="s">
        <v>24</v>
      </c>
      <c r="B776" s="85" t="s">
        <v>248</v>
      </c>
      <c r="C776" s="45" t="s">
        <v>67</v>
      </c>
      <c r="D776" s="45" t="s">
        <v>106</v>
      </c>
      <c r="E776" s="45" t="s">
        <v>23</v>
      </c>
      <c r="F776" s="68">
        <v>9.196</v>
      </c>
    </row>
    <row r="777" spans="1:6" ht="39.75" customHeight="1">
      <c r="A777" s="5" t="s">
        <v>215</v>
      </c>
      <c r="B777" s="86" t="s">
        <v>122</v>
      </c>
      <c r="C777" s="86" t="s">
        <v>247</v>
      </c>
      <c r="D777" s="86"/>
      <c r="E777" s="86" t="s">
        <v>247</v>
      </c>
      <c r="F777" s="77">
        <f>F778+F848+F828+F825+F840+F810+F820+F845+F815</f>
        <v>64005.638</v>
      </c>
    </row>
    <row r="778" spans="1:6" s="19" customFormat="1" ht="13.5" customHeight="1">
      <c r="A778" s="6" t="s">
        <v>123</v>
      </c>
      <c r="B778" s="44" t="s">
        <v>122</v>
      </c>
      <c r="C778" s="44" t="s">
        <v>197</v>
      </c>
      <c r="D778" s="44"/>
      <c r="E778" s="44" t="s">
        <v>247</v>
      </c>
      <c r="F778" s="73">
        <f>F779+F794</f>
        <v>23148.354999999996</v>
      </c>
    </row>
    <row r="779" spans="1:6" s="19" customFormat="1" ht="22.5">
      <c r="A779" s="8" t="s">
        <v>12</v>
      </c>
      <c r="B779" s="46" t="s">
        <v>122</v>
      </c>
      <c r="C779" s="46" t="s">
        <v>197</v>
      </c>
      <c r="D779" s="46" t="s">
        <v>249</v>
      </c>
      <c r="E779" s="46" t="s">
        <v>285</v>
      </c>
      <c r="F779" s="74">
        <f>F780+F791+F788</f>
        <v>10179.983</v>
      </c>
    </row>
    <row r="780" spans="1:6" s="19" customFormat="1" ht="22.5">
      <c r="A780" s="8" t="s">
        <v>37</v>
      </c>
      <c r="B780" s="46" t="s">
        <v>122</v>
      </c>
      <c r="C780" s="46" t="s">
        <v>197</v>
      </c>
      <c r="D780" s="46" t="s">
        <v>259</v>
      </c>
      <c r="E780" s="46" t="s">
        <v>285</v>
      </c>
      <c r="F780" s="74">
        <f>F781+F786+F784</f>
        <v>9030.59</v>
      </c>
    </row>
    <row r="781" spans="1:6" s="19" customFormat="1" ht="22.5">
      <c r="A781" s="8" t="s">
        <v>321</v>
      </c>
      <c r="B781" s="46" t="s">
        <v>122</v>
      </c>
      <c r="C781" s="46" t="s">
        <v>197</v>
      </c>
      <c r="D781" s="46" t="s">
        <v>274</v>
      </c>
      <c r="E781" s="46" t="s">
        <v>285</v>
      </c>
      <c r="F781" s="74">
        <f>F782+F783</f>
        <v>9003.419</v>
      </c>
    </row>
    <row r="782" spans="1:6" s="19" customFormat="1" ht="23.25" customHeight="1">
      <c r="A782" s="9" t="s">
        <v>27</v>
      </c>
      <c r="B782" s="45" t="s">
        <v>122</v>
      </c>
      <c r="C782" s="45" t="s">
        <v>197</v>
      </c>
      <c r="D782" s="45" t="s">
        <v>274</v>
      </c>
      <c r="E782" s="45" t="s">
        <v>30</v>
      </c>
      <c r="F782" s="68">
        <v>7965.219</v>
      </c>
    </row>
    <row r="783" spans="1:6" s="19" customFormat="1" ht="23.25" customHeight="1">
      <c r="A783" s="9" t="s">
        <v>57</v>
      </c>
      <c r="B783" s="45" t="s">
        <v>122</v>
      </c>
      <c r="C783" s="45" t="s">
        <v>197</v>
      </c>
      <c r="D783" s="45" t="s">
        <v>274</v>
      </c>
      <c r="E783" s="45" t="s">
        <v>56</v>
      </c>
      <c r="F783" s="68">
        <v>1038.2</v>
      </c>
    </row>
    <row r="784" spans="1:6" s="19" customFormat="1" ht="23.25" customHeight="1">
      <c r="A784" s="8" t="s">
        <v>460</v>
      </c>
      <c r="B784" s="46" t="s">
        <v>122</v>
      </c>
      <c r="C784" s="46" t="s">
        <v>197</v>
      </c>
      <c r="D784" s="46" t="s">
        <v>270</v>
      </c>
      <c r="E784" s="46" t="s">
        <v>285</v>
      </c>
      <c r="F784" s="74">
        <f>F785</f>
        <v>27.171</v>
      </c>
    </row>
    <row r="785" spans="1:6" s="19" customFormat="1" ht="23.25" customHeight="1">
      <c r="A785" s="9" t="s">
        <v>27</v>
      </c>
      <c r="B785" s="45" t="s">
        <v>122</v>
      </c>
      <c r="C785" s="45" t="s">
        <v>197</v>
      </c>
      <c r="D785" s="45" t="s">
        <v>270</v>
      </c>
      <c r="E785" s="45" t="s">
        <v>30</v>
      </c>
      <c r="F785" s="68">
        <v>27.171</v>
      </c>
    </row>
    <row r="786" spans="1:6" s="21" customFormat="1" ht="23.25" customHeight="1">
      <c r="A786" s="8" t="s">
        <v>459</v>
      </c>
      <c r="B786" s="46" t="s">
        <v>122</v>
      </c>
      <c r="C786" s="46" t="s">
        <v>197</v>
      </c>
      <c r="D786" s="46" t="s">
        <v>454</v>
      </c>
      <c r="E786" s="46" t="s">
        <v>285</v>
      </c>
      <c r="F786" s="74">
        <f>F787</f>
        <v>0</v>
      </c>
    </row>
    <row r="787" spans="1:6" s="19" customFormat="1" ht="23.25" customHeight="1">
      <c r="A787" s="9" t="s">
        <v>27</v>
      </c>
      <c r="B787" s="45" t="s">
        <v>122</v>
      </c>
      <c r="C787" s="45" t="s">
        <v>197</v>
      </c>
      <c r="D787" s="45" t="s">
        <v>454</v>
      </c>
      <c r="E787" s="45" t="s">
        <v>30</v>
      </c>
      <c r="F787" s="68">
        <v>0</v>
      </c>
    </row>
    <row r="788" spans="1:6" s="19" customFormat="1" ht="23.25" customHeight="1">
      <c r="A788" s="8" t="s">
        <v>609</v>
      </c>
      <c r="B788" s="46" t="s">
        <v>122</v>
      </c>
      <c r="C788" s="46" t="s">
        <v>197</v>
      </c>
      <c r="D788" s="46" t="s">
        <v>311</v>
      </c>
      <c r="E788" s="46" t="s">
        <v>285</v>
      </c>
      <c r="F788" s="74">
        <f>F789</f>
        <v>49.393</v>
      </c>
    </row>
    <row r="789" spans="1:6" s="19" customFormat="1" ht="23.25" customHeight="1">
      <c r="A789" s="10" t="s">
        <v>810</v>
      </c>
      <c r="B789" s="46" t="s">
        <v>122</v>
      </c>
      <c r="C789" s="46" t="s">
        <v>197</v>
      </c>
      <c r="D789" s="46" t="s">
        <v>803</v>
      </c>
      <c r="E789" s="46" t="s">
        <v>285</v>
      </c>
      <c r="F789" s="74">
        <f>F790</f>
        <v>49.393</v>
      </c>
    </row>
    <row r="790" spans="1:6" s="19" customFormat="1" ht="23.25" customHeight="1">
      <c r="A790" s="9" t="s">
        <v>27</v>
      </c>
      <c r="B790" s="45" t="s">
        <v>122</v>
      </c>
      <c r="C790" s="45" t="s">
        <v>197</v>
      </c>
      <c r="D790" s="45" t="s">
        <v>803</v>
      </c>
      <c r="E790" s="45" t="s">
        <v>30</v>
      </c>
      <c r="F790" s="68">
        <v>49.393</v>
      </c>
    </row>
    <row r="791" spans="1:6" s="19" customFormat="1" ht="23.25" customHeight="1">
      <c r="A791" s="8" t="s">
        <v>604</v>
      </c>
      <c r="B791" s="46" t="s">
        <v>122</v>
      </c>
      <c r="C791" s="46" t="s">
        <v>197</v>
      </c>
      <c r="D791" s="46" t="s">
        <v>253</v>
      </c>
      <c r="E791" s="46" t="s">
        <v>285</v>
      </c>
      <c r="F791" s="74">
        <f>F792</f>
        <v>1100</v>
      </c>
    </row>
    <row r="792" spans="1:6" s="19" customFormat="1" ht="23.25" customHeight="1">
      <c r="A792" s="8" t="s">
        <v>598</v>
      </c>
      <c r="B792" s="46" t="s">
        <v>122</v>
      </c>
      <c r="C792" s="46" t="s">
        <v>197</v>
      </c>
      <c r="D792" s="46" t="s">
        <v>597</v>
      </c>
      <c r="E792" s="46" t="s">
        <v>285</v>
      </c>
      <c r="F792" s="74">
        <f>F793</f>
        <v>1100</v>
      </c>
    </row>
    <row r="793" spans="1:6" s="19" customFormat="1" ht="23.25" customHeight="1">
      <c r="A793" s="9" t="s">
        <v>27</v>
      </c>
      <c r="B793" s="45" t="s">
        <v>122</v>
      </c>
      <c r="C793" s="45" t="s">
        <v>197</v>
      </c>
      <c r="D793" s="45" t="s">
        <v>597</v>
      </c>
      <c r="E793" s="45" t="s">
        <v>30</v>
      </c>
      <c r="F793" s="68">
        <v>1100</v>
      </c>
    </row>
    <row r="794" spans="1:6" s="19" customFormat="1" ht="12" customHeight="1">
      <c r="A794" s="8" t="s">
        <v>149</v>
      </c>
      <c r="B794" s="46" t="s">
        <v>122</v>
      </c>
      <c r="C794" s="46" t="s">
        <v>197</v>
      </c>
      <c r="D794" s="46" t="s">
        <v>96</v>
      </c>
      <c r="E794" s="46" t="s">
        <v>285</v>
      </c>
      <c r="F794" s="74">
        <f>F799+F807+F797+F795</f>
        <v>12968.371999999998</v>
      </c>
    </row>
    <row r="795" spans="1:6" s="19" customFormat="1" ht="24.75" customHeight="1">
      <c r="A795" s="8" t="s">
        <v>927</v>
      </c>
      <c r="B795" s="46" t="s">
        <v>122</v>
      </c>
      <c r="C795" s="46" t="s">
        <v>197</v>
      </c>
      <c r="D795" s="46" t="s">
        <v>926</v>
      </c>
      <c r="E795" s="46" t="s">
        <v>285</v>
      </c>
      <c r="F795" s="74">
        <f>F796</f>
        <v>0</v>
      </c>
    </row>
    <row r="796" spans="1:6" s="19" customFormat="1" ht="24" customHeight="1">
      <c r="A796" s="9" t="s">
        <v>27</v>
      </c>
      <c r="B796" s="45" t="s">
        <v>122</v>
      </c>
      <c r="C796" s="45" t="s">
        <v>197</v>
      </c>
      <c r="D796" s="45" t="s">
        <v>926</v>
      </c>
      <c r="E796" s="45" t="s">
        <v>30</v>
      </c>
      <c r="F796" s="68">
        <v>0</v>
      </c>
    </row>
    <row r="797" spans="1:6" s="19" customFormat="1" ht="25.5" customHeight="1">
      <c r="A797" s="8" t="s">
        <v>461</v>
      </c>
      <c r="B797" s="46" t="s">
        <v>122</v>
      </c>
      <c r="C797" s="46" t="s">
        <v>197</v>
      </c>
      <c r="D797" s="46" t="s">
        <v>665</v>
      </c>
      <c r="E797" s="46" t="s">
        <v>285</v>
      </c>
      <c r="F797" s="74">
        <f>F798</f>
        <v>694.132</v>
      </c>
    </row>
    <row r="798" spans="1:6" s="20" customFormat="1" ht="29.25" customHeight="1">
      <c r="A798" s="9" t="s">
        <v>27</v>
      </c>
      <c r="B798" s="45" t="s">
        <v>122</v>
      </c>
      <c r="C798" s="45" t="s">
        <v>197</v>
      </c>
      <c r="D798" s="45" t="s">
        <v>665</v>
      </c>
      <c r="E798" s="45" t="s">
        <v>30</v>
      </c>
      <c r="F798" s="68">
        <v>694.132</v>
      </c>
    </row>
    <row r="799" spans="1:6" s="19" customFormat="1" ht="12" customHeight="1">
      <c r="A799" s="8" t="s">
        <v>95</v>
      </c>
      <c r="B799" s="46" t="s">
        <v>122</v>
      </c>
      <c r="C799" s="46" t="s">
        <v>197</v>
      </c>
      <c r="D799" s="46" t="s">
        <v>97</v>
      </c>
      <c r="E799" s="46" t="s">
        <v>285</v>
      </c>
      <c r="F799" s="74">
        <f>F802+F800</f>
        <v>12271.511999999999</v>
      </c>
    </row>
    <row r="800" spans="1:6" s="19" customFormat="1" ht="25.5" customHeight="1">
      <c r="A800" s="8" t="s">
        <v>222</v>
      </c>
      <c r="B800" s="46" t="s">
        <v>122</v>
      </c>
      <c r="C800" s="46" t="s">
        <v>197</v>
      </c>
      <c r="D800" s="133" t="s">
        <v>109</v>
      </c>
      <c r="E800" s="46" t="s">
        <v>285</v>
      </c>
      <c r="F800" s="74">
        <f>F801</f>
        <v>1394.171</v>
      </c>
    </row>
    <row r="801" spans="1:6" s="19" customFormat="1" ht="12" customHeight="1">
      <c r="A801" s="9" t="s">
        <v>22</v>
      </c>
      <c r="B801" s="45" t="s">
        <v>122</v>
      </c>
      <c r="C801" s="45" t="s">
        <v>197</v>
      </c>
      <c r="D801" s="134" t="s">
        <v>109</v>
      </c>
      <c r="E801" s="45" t="s">
        <v>21</v>
      </c>
      <c r="F801" s="68">
        <v>1394.171</v>
      </c>
    </row>
    <row r="802" spans="1:6" s="19" customFormat="1" ht="13.5" customHeight="1">
      <c r="A802" s="8" t="s">
        <v>284</v>
      </c>
      <c r="B802" s="46" t="s">
        <v>122</v>
      </c>
      <c r="C802" s="46" t="s">
        <v>197</v>
      </c>
      <c r="D802" s="46" t="s">
        <v>98</v>
      </c>
      <c r="E802" s="46" t="s">
        <v>285</v>
      </c>
      <c r="F802" s="74">
        <f>F803</f>
        <v>10877.340999999999</v>
      </c>
    </row>
    <row r="803" spans="1:6" s="19" customFormat="1" ht="21.75" customHeight="1">
      <c r="A803" s="8" t="s">
        <v>101</v>
      </c>
      <c r="B803" s="46" t="s">
        <v>122</v>
      </c>
      <c r="C803" s="46" t="s">
        <v>197</v>
      </c>
      <c r="D803" s="46" t="s">
        <v>99</v>
      </c>
      <c r="E803" s="46" t="s">
        <v>285</v>
      </c>
      <c r="F803" s="74">
        <f>F804+F805+F806</f>
        <v>10877.340999999999</v>
      </c>
    </row>
    <row r="804" spans="1:6" s="19" customFormat="1" ht="45">
      <c r="A804" s="9" t="s">
        <v>28</v>
      </c>
      <c r="B804" s="45" t="s">
        <v>122</v>
      </c>
      <c r="C804" s="45" t="s">
        <v>197</v>
      </c>
      <c r="D804" s="45" t="s">
        <v>99</v>
      </c>
      <c r="E804" s="45" t="s">
        <v>26</v>
      </c>
      <c r="F804" s="68">
        <v>9601.06</v>
      </c>
    </row>
    <row r="805" spans="1:6" s="19" customFormat="1" ht="23.25" customHeight="1">
      <c r="A805" s="9" t="s">
        <v>27</v>
      </c>
      <c r="B805" s="46" t="s">
        <v>122</v>
      </c>
      <c r="C805" s="45" t="s">
        <v>197</v>
      </c>
      <c r="D805" s="45" t="s">
        <v>99</v>
      </c>
      <c r="E805" s="45" t="s">
        <v>30</v>
      </c>
      <c r="F805" s="68">
        <v>765.612</v>
      </c>
    </row>
    <row r="806" spans="1:6" s="19" customFormat="1" ht="12.75">
      <c r="A806" s="9" t="s">
        <v>22</v>
      </c>
      <c r="B806" s="45" t="s">
        <v>122</v>
      </c>
      <c r="C806" s="45" t="s">
        <v>197</v>
      </c>
      <c r="D806" s="45" t="s">
        <v>99</v>
      </c>
      <c r="E806" s="45" t="s">
        <v>21</v>
      </c>
      <c r="F806" s="68">
        <v>510.669</v>
      </c>
    </row>
    <row r="807" spans="1:6" s="19" customFormat="1" ht="21.75" customHeight="1">
      <c r="A807" s="8" t="s">
        <v>221</v>
      </c>
      <c r="B807" s="46" t="s">
        <v>122</v>
      </c>
      <c r="C807" s="46" t="s">
        <v>197</v>
      </c>
      <c r="D807" s="46" t="s">
        <v>100</v>
      </c>
      <c r="E807" s="46" t="s">
        <v>285</v>
      </c>
      <c r="F807" s="74">
        <f>F808</f>
        <v>2.728</v>
      </c>
    </row>
    <row r="808" spans="1:6" s="19" customFormat="1" ht="21.75" customHeight="1">
      <c r="A808" s="8" t="s">
        <v>101</v>
      </c>
      <c r="B808" s="46" t="s">
        <v>122</v>
      </c>
      <c r="C808" s="46" t="s">
        <v>197</v>
      </c>
      <c r="D808" s="46" t="s">
        <v>102</v>
      </c>
      <c r="E808" s="46" t="s">
        <v>285</v>
      </c>
      <c r="F808" s="74">
        <f>F809</f>
        <v>2.728</v>
      </c>
    </row>
    <row r="809" spans="1:6" s="19" customFormat="1" ht="12.75" customHeight="1">
      <c r="A809" s="9" t="s">
        <v>22</v>
      </c>
      <c r="B809" s="45" t="s">
        <v>122</v>
      </c>
      <c r="C809" s="45" t="s">
        <v>197</v>
      </c>
      <c r="D809" s="45" t="s">
        <v>102</v>
      </c>
      <c r="E809" s="45" t="s">
        <v>21</v>
      </c>
      <c r="F809" s="68">
        <v>2.728</v>
      </c>
    </row>
    <row r="810" spans="1:6" s="28" customFormat="1" ht="35.25" customHeight="1">
      <c r="A810" s="6" t="s">
        <v>205</v>
      </c>
      <c r="B810" s="44" t="s">
        <v>122</v>
      </c>
      <c r="C810" s="44" t="s">
        <v>204</v>
      </c>
      <c r="D810" s="44"/>
      <c r="E810" s="44"/>
      <c r="F810" s="73">
        <f>F811+F813</f>
        <v>712.448</v>
      </c>
    </row>
    <row r="811" spans="1:6" s="21" customFormat="1" ht="24.75" customHeight="1">
      <c r="A811" s="8" t="s">
        <v>813</v>
      </c>
      <c r="B811" s="46" t="s">
        <v>122</v>
      </c>
      <c r="C811" s="46" t="s">
        <v>204</v>
      </c>
      <c r="D811" s="46" t="s">
        <v>814</v>
      </c>
      <c r="E811" s="46" t="s">
        <v>285</v>
      </c>
      <c r="F811" s="74">
        <f>F812</f>
        <v>594.533</v>
      </c>
    </row>
    <row r="812" spans="1:6" s="20" customFormat="1" ht="24.75" customHeight="1">
      <c r="A812" s="9" t="s">
        <v>27</v>
      </c>
      <c r="B812" s="45" t="s">
        <v>122</v>
      </c>
      <c r="C812" s="45" t="s">
        <v>204</v>
      </c>
      <c r="D812" s="45" t="s">
        <v>814</v>
      </c>
      <c r="E812" s="45" t="s">
        <v>30</v>
      </c>
      <c r="F812" s="68">
        <v>594.533</v>
      </c>
    </row>
    <row r="813" spans="1:6" s="21" customFormat="1" ht="24.75" customHeight="1">
      <c r="A813" s="8" t="s">
        <v>382</v>
      </c>
      <c r="B813" s="46" t="s">
        <v>122</v>
      </c>
      <c r="C813" s="46" t="s">
        <v>204</v>
      </c>
      <c r="D813" s="46" t="s">
        <v>265</v>
      </c>
      <c r="E813" s="46" t="s">
        <v>285</v>
      </c>
      <c r="F813" s="74">
        <f>F814</f>
        <v>117.915</v>
      </c>
    </row>
    <row r="814" spans="1:6" s="20" customFormat="1" ht="24.75" customHeight="1">
      <c r="A814" s="9" t="s">
        <v>31</v>
      </c>
      <c r="B814" s="45" t="s">
        <v>122</v>
      </c>
      <c r="C814" s="45" t="s">
        <v>204</v>
      </c>
      <c r="D814" s="45" t="s">
        <v>265</v>
      </c>
      <c r="E814" s="45" t="s">
        <v>30</v>
      </c>
      <c r="F814" s="68">
        <v>117.915</v>
      </c>
    </row>
    <row r="815" spans="1:6" s="20" customFormat="1" ht="12" customHeight="1">
      <c r="A815" s="6" t="s">
        <v>33</v>
      </c>
      <c r="B815" s="44" t="s">
        <v>122</v>
      </c>
      <c r="C815" s="44" t="s">
        <v>73</v>
      </c>
      <c r="D815" s="44"/>
      <c r="E815" s="44"/>
      <c r="F815" s="73">
        <f>F818+F816</f>
        <v>337.4</v>
      </c>
    </row>
    <row r="816" spans="1:6" s="21" customFormat="1" ht="38.25" customHeight="1">
      <c r="A816" s="8" t="s">
        <v>470</v>
      </c>
      <c r="B816" s="46" t="s">
        <v>122</v>
      </c>
      <c r="C816" s="46" t="s">
        <v>73</v>
      </c>
      <c r="D816" s="46" t="s">
        <v>1000</v>
      </c>
      <c r="E816" s="46" t="s">
        <v>285</v>
      </c>
      <c r="F816" s="74">
        <f>F817</f>
        <v>336.4</v>
      </c>
    </row>
    <row r="817" spans="1:6" s="20" customFormat="1" ht="26.25" customHeight="1">
      <c r="A817" s="9" t="s">
        <v>27</v>
      </c>
      <c r="B817" s="45" t="s">
        <v>122</v>
      </c>
      <c r="C817" s="45" t="s">
        <v>73</v>
      </c>
      <c r="D817" s="45" t="s">
        <v>1000</v>
      </c>
      <c r="E817" s="45" t="s">
        <v>30</v>
      </c>
      <c r="F817" s="68">
        <v>336.4</v>
      </c>
    </row>
    <row r="818" spans="1:6" s="20" customFormat="1" ht="33.75" customHeight="1">
      <c r="A818" s="8" t="s">
        <v>606</v>
      </c>
      <c r="B818" s="46" t="s">
        <v>122</v>
      </c>
      <c r="C818" s="46" t="s">
        <v>73</v>
      </c>
      <c r="D818" s="46" t="s">
        <v>273</v>
      </c>
      <c r="E818" s="46" t="s">
        <v>285</v>
      </c>
      <c r="F818" s="74">
        <f>F819</f>
        <v>1</v>
      </c>
    </row>
    <row r="819" spans="1:6" s="20" customFormat="1" ht="24.75" customHeight="1">
      <c r="A819" s="9" t="s">
        <v>31</v>
      </c>
      <c r="B819" s="45" t="s">
        <v>122</v>
      </c>
      <c r="C819" s="45" t="s">
        <v>73</v>
      </c>
      <c r="D819" s="45" t="s">
        <v>273</v>
      </c>
      <c r="E819" s="45" t="s">
        <v>30</v>
      </c>
      <c r="F819" s="68">
        <v>1</v>
      </c>
    </row>
    <row r="820" spans="1:6" s="20" customFormat="1" ht="14.25" customHeight="1">
      <c r="A820" s="127" t="s">
        <v>837</v>
      </c>
      <c r="B820" s="44" t="s">
        <v>122</v>
      </c>
      <c r="C820" s="44" t="s">
        <v>838</v>
      </c>
      <c r="D820" s="45"/>
      <c r="E820" s="45"/>
      <c r="F820" s="73">
        <f>F823+F821</f>
        <v>12431.601999999999</v>
      </c>
    </row>
    <row r="821" spans="1:6" s="21" customFormat="1" ht="39" customHeight="1">
      <c r="A821" s="8" t="s">
        <v>892</v>
      </c>
      <c r="B821" s="46" t="s">
        <v>122</v>
      </c>
      <c r="C821" s="46" t="s">
        <v>838</v>
      </c>
      <c r="D821" s="46" t="s">
        <v>893</v>
      </c>
      <c r="E821" s="46" t="s">
        <v>285</v>
      </c>
      <c r="F821" s="74">
        <f>F822</f>
        <v>7512.95</v>
      </c>
    </row>
    <row r="822" spans="1:6" s="20" customFormat="1" ht="27" customHeight="1">
      <c r="A822" s="9" t="s">
        <v>27</v>
      </c>
      <c r="B822" s="45" t="s">
        <v>122</v>
      </c>
      <c r="C822" s="45" t="s">
        <v>838</v>
      </c>
      <c r="D822" s="45" t="s">
        <v>893</v>
      </c>
      <c r="E822" s="45" t="s">
        <v>30</v>
      </c>
      <c r="F822" s="68">
        <v>7512.95</v>
      </c>
    </row>
    <row r="823" spans="1:6" s="21" customFormat="1" ht="44.25" customHeight="1">
      <c r="A823" s="8" t="s">
        <v>783</v>
      </c>
      <c r="B823" s="46" t="s">
        <v>122</v>
      </c>
      <c r="C823" s="46" t="s">
        <v>838</v>
      </c>
      <c r="D823" s="46" t="s">
        <v>784</v>
      </c>
      <c r="E823" s="46" t="s">
        <v>285</v>
      </c>
      <c r="F823" s="74">
        <f>F824</f>
        <v>4918.652</v>
      </c>
    </row>
    <row r="824" spans="1:6" s="20" customFormat="1" ht="16.5" customHeight="1">
      <c r="A824" s="9" t="s">
        <v>22</v>
      </c>
      <c r="B824" s="45" t="s">
        <v>122</v>
      </c>
      <c r="C824" s="45" t="s">
        <v>838</v>
      </c>
      <c r="D824" s="45" t="s">
        <v>784</v>
      </c>
      <c r="E824" s="45" t="s">
        <v>21</v>
      </c>
      <c r="F824" s="68">
        <v>4918.652</v>
      </c>
    </row>
    <row r="825" spans="1:6" s="19" customFormat="1" ht="12.75" customHeight="1">
      <c r="A825" s="6" t="s">
        <v>144</v>
      </c>
      <c r="B825" s="44" t="s">
        <v>122</v>
      </c>
      <c r="C825" s="44" t="s">
        <v>142</v>
      </c>
      <c r="D825" s="45"/>
      <c r="E825" s="45"/>
      <c r="F825" s="73">
        <f>F826</f>
        <v>10868.897</v>
      </c>
    </row>
    <row r="826" spans="1:6" s="19" customFormat="1" ht="60.75" customHeight="1">
      <c r="A826" s="8" t="s">
        <v>783</v>
      </c>
      <c r="B826" s="46" t="s">
        <v>122</v>
      </c>
      <c r="C826" s="46" t="s">
        <v>142</v>
      </c>
      <c r="D826" s="46" t="s">
        <v>784</v>
      </c>
      <c r="E826" s="46" t="s">
        <v>285</v>
      </c>
      <c r="F826" s="68">
        <f>F827</f>
        <v>10868.897</v>
      </c>
    </row>
    <row r="827" spans="1:6" s="19" customFormat="1" ht="12.75" customHeight="1">
      <c r="A827" s="9" t="s">
        <v>22</v>
      </c>
      <c r="B827" s="45" t="s">
        <v>122</v>
      </c>
      <c r="C827" s="45" t="s">
        <v>142</v>
      </c>
      <c r="D827" s="45" t="s">
        <v>784</v>
      </c>
      <c r="E827" s="45" t="s">
        <v>21</v>
      </c>
      <c r="F827" s="68">
        <v>10868.897</v>
      </c>
    </row>
    <row r="828" spans="1:6" s="19" customFormat="1" ht="12.75" customHeight="1">
      <c r="A828" s="6" t="s">
        <v>701</v>
      </c>
      <c r="B828" s="44" t="s">
        <v>122</v>
      </c>
      <c r="C828" s="44" t="s">
        <v>702</v>
      </c>
      <c r="D828" s="45"/>
      <c r="E828" s="45"/>
      <c r="F828" s="73">
        <f>F831+F829+F833</f>
        <v>7675</v>
      </c>
    </row>
    <row r="829" spans="1:6" s="20" customFormat="1" ht="48" customHeight="1">
      <c r="A829" s="8" t="s">
        <v>856</v>
      </c>
      <c r="B829" s="46" t="s">
        <v>122</v>
      </c>
      <c r="C829" s="46" t="s">
        <v>702</v>
      </c>
      <c r="D829" s="46" t="s">
        <v>857</v>
      </c>
      <c r="E829" s="46" t="s">
        <v>285</v>
      </c>
      <c r="F829" s="74">
        <f>F830</f>
        <v>3541.6</v>
      </c>
    </row>
    <row r="830" spans="1:6" s="20" customFormat="1" ht="23.25" customHeight="1">
      <c r="A830" s="9" t="s">
        <v>27</v>
      </c>
      <c r="B830" s="45" t="s">
        <v>122</v>
      </c>
      <c r="C830" s="45" t="s">
        <v>702</v>
      </c>
      <c r="D830" s="45" t="s">
        <v>857</v>
      </c>
      <c r="E830" s="45" t="s">
        <v>30</v>
      </c>
      <c r="F830" s="68">
        <v>3541.6</v>
      </c>
    </row>
    <row r="831" spans="1:6" s="21" customFormat="1" ht="24.75" customHeight="1">
      <c r="A831" s="8" t="s">
        <v>845</v>
      </c>
      <c r="B831" s="46" t="s">
        <v>122</v>
      </c>
      <c r="C831" s="46" t="s">
        <v>702</v>
      </c>
      <c r="D831" s="46" t="s">
        <v>846</v>
      </c>
      <c r="E831" s="46" t="s">
        <v>285</v>
      </c>
      <c r="F831" s="74">
        <f>F832</f>
        <v>2471.079</v>
      </c>
    </row>
    <row r="832" spans="1:6" s="20" customFormat="1" ht="23.25" customHeight="1">
      <c r="A832" s="9" t="s">
        <v>27</v>
      </c>
      <c r="B832" s="45" t="s">
        <v>122</v>
      </c>
      <c r="C832" s="45" t="s">
        <v>702</v>
      </c>
      <c r="D832" s="45" t="s">
        <v>846</v>
      </c>
      <c r="E832" s="45" t="s">
        <v>30</v>
      </c>
      <c r="F832" s="68">
        <v>2471.079</v>
      </c>
    </row>
    <row r="833" spans="1:6" s="21" customFormat="1" ht="39" customHeight="1">
      <c r="A833" s="8" t="s">
        <v>961</v>
      </c>
      <c r="B833" s="46" t="s">
        <v>122</v>
      </c>
      <c r="C833" s="46" t="s">
        <v>702</v>
      </c>
      <c r="D833" s="46" t="s">
        <v>253</v>
      </c>
      <c r="E833" s="46" t="s">
        <v>285</v>
      </c>
      <c r="F833" s="74">
        <f>F834+F836+F838</f>
        <v>1662.3210000000001</v>
      </c>
    </row>
    <row r="834" spans="1:6" s="19" customFormat="1" ht="61.5" customHeight="1">
      <c r="A834" s="8" t="s">
        <v>551</v>
      </c>
      <c r="B834" s="46" t="s">
        <v>122</v>
      </c>
      <c r="C834" s="46" t="s">
        <v>702</v>
      </c>
      <c r="D834" s="46" t="s">
        <v>550</v>
      </c>
      <c r="E834" s="46" t="s">
        <v>285</v>
      </c>
      <c r="F834" s="74">
        <f>F835</f>
        <v>409.325</v>
      </c>
    </row>
    <row r="835" spans="1:6" s="19" customFormat="1" ht="21.75" customHeight="1">
      <c r="A835" s="9" t="s">
        <v>27</v>
      </c>
      <c r="B835" s="45" t="s">
        <v>122</v>
      </c>
      <c r="C835" s="45" t="s">
        <v>702</v>
      </c>
      <c r="D835" s="45" t="s">
        <v>550</v>
      </c>
      <c r="E835" s="45" t="s">
        <v>30</v>
      </c>
      <c r="F835" s="68">
        <v>409.325</v>
      </c>
    </row>
    <row r="836" spans="1:6" s="21" customFormat="1" ht="60.75" customHeight="1">
      <c r="A836" s="8" t="s">
        <v>959</v>
      </c>
      <c r="B836" s="46" t="s">
        <v>122</v>
      </c>
      <c r="C836" s="46" t="s">
        <v>702</v>
      </c>
      <c r="D836" s="46" t="s">
        <v>960</v>
      </c>
      <c r="E836" s="46" t="s">
        <v>285</v>
      </c>
      <c r="F836" s="74">
        <f>F837</f>
        <v>1066.596</v>
      </c>
    </row>
    <row r="837" spans="1:6" s="19" customFormat="1" ht="21.75" customHeight="1">
      <c r="A837" s="9" t="s">
        <v>27</v>
      </c>
      <c r="B837" s="45" t="s">
        <v>122</v>
      </c>
      <c r="C837" s="45" t="s">
        <v>702</v>
      </c>
      <c r="D837" s="45" t="s">
        <v>960</v>
      </c>
      <c r="E837" s="45" t="s">
        <v>30</v>
      </c>
      <c r="F837" s="68">
        <v>1066.596</v>
      </c>
    </row>
    <row r="838" spans="1:6" s="21" customFormat="1" ht="36.75" customHeight="1">
      <c r="A838" s="8" t="s">
        <v>920</v>
      </c>
      <c r="B838" s="46" t="s">
        <v>122</v>
      </c>
      <c r="C838" s="46" t="s">
        <v>702</v>
      </c>
      <c r="D838" s="143" t="s">
        <v>921</v>
      </c>
      <c r="E838" s="46" t="s">
        <v>285</v>
      </c>
      <c r="F838" s="74">
        <f>F839</f>
        <v>186.4</v>
      </c>
    </row>
    <row r="839" spans="1:6" s="19" customFormat="1" ht="21.75" customHeight="1">
      <c r="A839" s="9" t="s">
        <v>27</v>
      </c>
      <c r="B839" s="45" t="s">
        <v>122</v>
      </c>
      <c r="C839" s="45" t="s">
        <v>702</v>
      </c>
      <c r="D839" s="125" t="s">
        <v>921</v>
      </c>
      <c r="E839" s="45" t="s">
        <v>30</v>
      </c>
      <c r="F839" s="68">
        <v>186.4</v>
      </c>
    </row>
    <row r="840" spans="1:6" s="119" customFormat="1" ht="14.25" customHeight="1">
      <c r="A840" s="6" t="s">
        <v>812</v>
      </c>
      <c r="B840" s="44" t="s">
        <v>122</v>
      </c>
      <c r="C840" s="44" t="s">
        <v>135</v>
      </c>
      <c r="D840" s="3"/>
      <c r="E840" s="3"/>
      <c r="F840" s="73">
        <f>F841+F843</f>
        <v>4376</v>
      </c>
    </row>
    <row r="841" spans="1:6" s="19" customFormat="1" ht="21.75" customHeight="1">
      <c r="A841" s="8" t="s">
        <v>452</v>
      </c>
      <c r="B841" s="46" t="s">
        <v>122</v>
      </c>
      <c r="C841" s="46" t="s">
        <v>135</v>
      </c>
      <c r="D841" s="46" t="s">
        <v>694</v>
      </c>
      <c r="E841" s="46" t="s">
        <v>285</v>
      </c>
      <c r="F841" s="74">
        <f>F842</f>
        <v>3600</v>
      </c>
    </row>
    <row r="842" spans="1:6" s="19" customFormat="1" ht="21.75" customHeight="1">
      <c r="A842" s="9" t="s">
        <v>27</v>
      </c>
      <c r="B842" s="45" t="s">
        <v>122</v>
      </c>
      <c r="C842" s="45" t="s">
        <v>135</v>
      </c>
      <c r="D842" s="45" t="s">
        <v>694</v>
      </c>
      <c r="E842" s="45" t="s">
        <v>30</v>
      </c>
      <c r="F842" s="68">
        <v>3600</v>
      </c>
    </row>
    <row r="843" spans="1:6" s="19" customFormat="1" ht="21.75" customHeight="1">
      <c r="A843" s="8" t="s">
        <v>739</v>
      </c>
      <c r="B843" s="46" t="s">
        <v>122</v>
      </c>
      <c r="C843" s="46" t="s">
        <v>135</v>
      </c>
      <c r="D843" s="46" t="s">
        <v>740</v>
      </c>
      <c r="E843" s="46" t="s">
        <v>285</v>
      </c>
      <c r="F843" s="74">
        <f>F844</f>
        <v>776</v>
      </c>
    </row>
    <row r="844" spans="1:6" s="19" customFormat="1" ht="21.75" customHeight="1">
      <c r="A844" s="9" t="s">
        <v>27</v>
      </c>
      <c r="B844" s="45" t="s">
        <v>122</v>
      </c>
      <c r="C844" s="45" t="s">
        <v>135</v>
      </c>
      <c r="D844" s="45" t="s">
        <v>740</v>
      </c>
      <c r="E844" s="45" t="s">
        <v>30</v>
      </c>
      <c r="F844" s="68">
        <v>776</v>
      </c>
    </row>
    <row r="845" spans="1:6" s="19" customFormat="1" ht="21.75" customHeight="1">
      <c r="A845" s="6" t="s">
        <v>369</v>
      </c>
      <c r="B845" s="44" t="s">
        <v>122</v>
      </c>
      <c r="C845" s="44" t="s">
        <v>199</v>
      </c>
      <c r="D845" s="45"/>
      <c r="E845" s="3"/>
      <c r="F845" s="73">
        <f>F846</f>
        <v>422.26</v>
      </c>
    </row>
    <row r="846" spans="1:6" s="19" customFormat="1" ht="21.75" customHeight="1">
      <c r="A846" s="8" t="s">
        <v>600</v>
      </c>
      <c r="B846" s="46" t="s">
        <v>122</v>
      </c>
      <c r="C846" s="46" t="s">
        <v>199</v>
      </c>
      <c r="D846" s="46" t="s">
        <v>269</v>
      </c>
      <c r="E846" s="46" t="s">
        <v>285</v>
      </c>
      <c r="F846" s="68">
        <f>F847</f>
        <v>422.26</v>
      </c>
    </row>
    <row r="847" spans="1:6" s="19" customFormat="1" ht="21.75" customHeight="1">
      <c r="A847" s="9" t="s">
        <v>27</v>
      </c>
      <c r="B847" s="45" t="s">
        <v>122</v>
      </c>
      <c r="C847" s="45" t="s">
        <v>199</v>
      </c>
      <c r="D847" s="45" t="s">
        <v>269</v>
      </c>
      <c r="E847" s="45" t="s">
        <v>30</v>
      </c>
      <c r="F847" s="68">
        <v>422.26</v>
      </c>
    </row>
    <row r="848" spans="1:6" s="19" customFormat="1" ht="14.25" customHeight="1">
      <c r="A848" s="6" t="s">
        <v>136</v>
      </c>
      <c r="B848" s="44" t="s">
        <v>122</v>
      </c>
      <c r="C848" s="44" t="s">
        <v>137</v>
      </c>
      <c r="D848" s="45"/>
      <c r="E848" s="45"/>
      <c r="F848" s="73">
        <f>F849</f>
        <v>4033.676</v>
      </c>
    </row>
    <row r="849" spans="1:6" s="21" customFormat="1" ht="12.75" customHeight="1">
      <c r="A849" s="8" t="s">
        <v>322</v>
      </c>
      <c r="B849" s="46" t="s">
        <v>122</v>
      </c>
      <c r="C849" s="46" t="s">
        <v>137</v>
      </c>
      <c r="D849" s="45" t="s">
        <v>323</v>
      </c>
      <c r="E849" s="46" t="s">
        <v>285</v>
      </c>
      <c r="F849" s="74">
        <f>F850</f>
        <v>4033.676</v>
      </c>
    </row>
    <row r="850" spans="1:6" s="21" customFormat="1" ht="60.75" customHeight="1">
      <c r="A850" s="8" t="s">
        <v>46</v>
      </c>
      <c r="B850" s="46" t="s">
        <v>122</v>
      </c>
      <c r="C850" s="46" t="s">
        <v>137</v>
      </c>
      <c r="D850" s="46" t="s">
        <v>511</v>
      </c>
      <c r="E850" s="46" t="s">
        <v>285</v>
      </c>
      <c r="F850" s="74">
        <f>F851</f>
        <v>4033.676</v>
      </c>
    </row>
    <row r="851" spans="1:6" s="21" customFormat="1" ht="12.75" customHeight="1">
      <c r="A851" s="9" t="s">
        <v>57</v>
      </c>
      <c r="B851" s="45" t="s">
        <v>122</v>
      </c>
      <c r="C851" s="45" t="s">
        <v>137</v>
      </c>
      <c r="D851" s="45" t="s">
        <v>511</v>
      </c>
      <c r="E851" s="45" t="s">
        <v>56</v>
      </c>
      <c r="F851" s="68">
        <v>4033.676</v>
      </c>
    </row>
    <row r="852" spans="1:6" ht="21.75" customHeight="1">
      <c r="A852" s="13" t="s">
        <v>176</v>
      </c>
      <c r="B852" s="87"/>
      <c r="C852" s="88"/>
      <c r="D852" s="88"/>
      <c r="E852" s="88"/>
      <c r="F852" s="78">
        <f>F561+F624+F278+F777+F751+F472+F761+F167+F616+F105+F23+F13</f>
        <v>1531283.6648</v>
      </c>
    </row>
    <row r="853" ht="21.75" customHeight="1">
      <c r="F853" s="132"/>
    </row>
    <row r="854" ht="21.75" customHeight="1">
      <c r="F854" s="132"/>
    </row>
    <row r="855" ht="21.75" customHeight="1">
      <c r="F855" s="132"/>
    </row>
    <row r="857" ht="21.75" customHeight="1">
      <c r="F857" s="132"/>
    </row>
    <row r="859" ht="21.75" customHeight="1">
      <c r="D859" s="154"/>
    </row>
    <row r="860" ht="21.75" customHeight="1">
      <c r="D860" s="154"/>
    </row>
    <row r="861" ht="21.75" customHeight="1">
      <c r="D861" s="154"/>
    </row>
  </sheetData>
  <sheetProtection/>
  <mergeCells count="4">
    <mergeCell ref="F10:F11"/>
    <mergeCell ref="A7:F7"/>
    <mergeCell ref="A10:A11"/>
    <mergeCell ref="B10:E10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r:id="rId1"/>
  <rowBreaks count="4" manualBreakCount="4">
    <brk id="698" max="9" man="1"/>
    <brk id="747" max="9" man="1"/>
    <brk id="793" max="9" man="1"/>
    <brk id="83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abSelected="1" view="pageBreakPreview" zoomScaleSheetLayoutView="100" workbookViewId="0" topLeftCell="A1">
      <selection activeCell="A12" sqref="A12"/>
    </sheetView>
  </sheetViews>
  <sheetFormatPr defaultColWidth="9.140625" defaultRowHeight="12.75"/>
  <cols>
    <col min="1" max="1" width="71.7109375" style="0" customWidth="1"/>
    <col min="2" max="2" width="13.00390625" style="55" customWidth="1"/>
    <col min="3" max="3" width="16.28125" style="0" customWidth="1"/>
  </cols>
  <sheetData>
    <row r="1" ht="15.75">
      <c r="C1" s="37" t="s">
        <v>966</v>
      </c>
    </row>
    <row r="2" ht="15.75">
      <c r="C2" s="37" t="s">
        <v>1001</v>
      </c>
    </row>
    <row r="3" ht="15.75">
      <c r="C3" s="37" t="s">
        <v>1002</v>
      </c>
    </row>
    <row r="4" ht="15.75">
      <c r="C4" s="37" t="s">
        <v>1003</v>
      </c>
    </row>
    <row r="5" ht="15.75">
      <c r="C5" s="37" t="s">
        <v>1004</v>
      </c>
    </row>
    <row r="6" spans="1:3" ht="12.75" customHeight="1">
      <c r="A6" s="169" t="s">
        <v>1008</v>
      </c>
      <c r="B6" s="169"/>
      <c r="C6" s="169"/>
    </row>
    <row r="7" spans="1:3" ht="21.75" customHeight="1">
      <c r="A7" s="169"/>
      <c r="B7" s="169"/>
      <c r="C7" s="169"/>
    </row>
    <row r="8" ht="13.5" thickBot="1">
      <c r="C8" s="38" t="s">
        <v>55</v>
      </c>
    </row>
    <row r="9" spans="1:3" ht="12.75" customHeight="1">
      <c r="A9" s="172" t="s">
        <v>351</v>
      </c>
      <c r="B9" s="174" t="s">
        <v>238</v>
      </c>
      <c r="C9" s="170" t="s">
        <v>663</v>
      </c>
    </row>
    <row r="10" spans="1:3" ht="36" customHeight="1" thickBot="1">
      <c r="A10" s="173"/>
      <c r="B10" s="175"/>
      <c r="C10" s="171"/>
    </row>
    <row r="11" spans="1:3" ht="13.5" thickBot="1">
      <c r="A11" s="49">
        <v>1</v>
      </c>
      <c r="B11" s="56" t="s">
        <v>243</v>
      </c>
      <c r="C11" s="130" t="s">
        <v>244</v>
      </c>
    </row>
    <row r="12" spans="1:3" ht="13.5" thickBot="1">
      <c r="A12" s="50" t="s">
        <v>352</v>
      </c>
      <c r="B12" s="57" t="s">
        <v>375</v>
      </c>
      <c r="C12" s="61">
        <f>SUM(C13:C20)</f>
        <v>90516.571</v>
      </c>
    </row>
    <row r="13" spans="1:3" ht="27.75" thickBot="1">
      <c r="A13" s="51" t="s">
        <v>288</v>
      </c>
      <c r="B13" s="58" t="s">
        <v>289</v>
      </c>
      <c r="C13" s="62">
        <f>ведомств!F473</f>
        <v>1489.393</v>
      </c>
    </row>
    <row r="14" spans="1:3" ht="27" customHeight="1" thickBot="1">
      <c r="A14" s="51" t="s">
        <v>353</v>
      </c>
      <c r="B14" s="58" t="s">
        <v>283</v>
      </c>
      <c r="C14" s="62">
        <f>ведомств!F762</f>
        <v>3997.168</v>
      </c>
    </row>
    <row r="15" spans="1:3" ht="41.25" thickBot="1">
      <c r="A15" s="51" t="s">
        <v>354</v>
      </c>
      <c r="B15" s="58" t="s">
        <v>291</v>
      </c>
      <c r="C15" s="62">
        <f>ведомств!F478</f>
        <v>31700.607</v>
      </c>
    </row>
    <row r="16" spans="1:3" ht="14.25" thickBot="1">
      <c r="A16" s="51" t="s">
        <v>313</v>
      </c>
      <c r="B16" s="58" t="s">
        <v>314</v>
      </c>
      <c r="C16" s="62">
        <f>ведомств!F489</f>
        <v>3.4</v>
      </c>
    </row>
    <row r="17" spans="1:3" ht="27.75" thickBot="1">
      <c r="A17" s="51" t="s">
        <v>355</v>
      </c>
      <c r="B17" s="58" t="s">
        <v>71</v>
      </c>
      <c r="C17" s="62">
        <f>ведомств!F752+ведомств!F617+ведомств!F562</f>
        <v>16093.083</v>
      </c>
    </row>
    <row r="18" spans="1:3" ht="14.25" thickBot="1">
      <c r="A18" s="51" t="s">
        <v>631</v>
      </c>
      <c r="B18" s="58" t="s">
        <v>632</v>
      </c>
      <c r="C18" s="62">
        <f>ведомств!F492</f>
        <v>1806.6</v>
      </c>
    </row>
    <row r="19" spans="1:3" ht="14.25" thickBot="1">
      <c r="A19" s="51" t="s">
        <v>52</v>
      </c>
      <c r="B19" s="58" t="s">
        <v>292</v>
      </c>
      <c r="C19" s="62">
        <f>ведомств!F495</f>
        <v>0</v>
      </c>
    </row>
    <row r="20" spans="1:3" ht="14.25" thickBot="1">
      <c r="A20" s="51" t="s">
        <v>54</v>
      </c>
      <c r="B20" s="58" t="s">
        <v>197</v>
      </c>
      <c r="C20" s="62">
        <f>ведомств!F500+ведомств!F778+ведомств!F570+ведомств!F168</f>
        <v>35426.31999999999</v>
      </c>
    </row>
    <row r="21" spans="1:3" ht="13.5" thickBot="1">
      <c r="A21" s="52" t="s">
        <v>356</v>
      </c>
      <c r="B21" s="57" t="s">
        <v>376</v>
      </c>
      <c r="C21" s="63">
        <f>C22</f>
        <v>1862.8</v>
      </c>
    </row>
    <row r="22" spans="1:3" ht="14.25" thickBot="1">
      <c r="A22" s="51" t="s">
        <v>219</v>
      </c>
      <c r="B22" s="58" t="s">
        <v>218</v>
      </c>
      <c r="C22" s="62">
        <f>ведомств!F577</f>
        <v>1862.8</v>
      </c>
    </row>
    <row r="23" spans="1:3" ht="26.25" thickBot="1">
      <c r="A23" s="52" t="s">
        <v>357</v>
      </c>
      <c r="B23" s="57" t="s">
        <v>377</v>
      </c>
      <c r="C23" s="63">
        <f>C24+C25</f>
        <v>10144.415</v>
      </c>
    </row>
    <row r="24" spans="1:3" ht="14.25" thickBot="1">
      <c r="A24" s="51" t="s">
        <v>216</v>
      </c>
      <c r="B24" s="58" t="s">
        <v>217</v>
      </c>
      <c r="C24" s="62">
        <f>ведомств!F529</f>
        <v>2374.2000000000003</v>
      </c>
    </row>
    <row r="25" spans="1:3" ht="27.75" thickBot="1">
      <c r="A25" s="51" t="s">
        <v>205</v>
      </c>
      <c r="B25" s="58" t="s">
        <v>204</v>
      </c>
      <c r="C25" s="62">
        <f>ведомств!F534+ведомств!F583+ведомств!F810</f>
        <v>7770.215</v>
      </c>
    </row>
    <row r="26" spans="1:3" ht="13.5" thickBot="1">
      <c r="A26" s="52" t="s">
        <v>358</v>
      </c>
      <c r="B26" s="57" t="s">
        <v>378</v>
      </c>
      <c r="C26" s="63">
        <f>C27+C28+C30+C29</f>
        <v>102366.20200000002</v>
      </c>
    </row>
    <row r="27" spans="1:3" ht="14.25" thickBot="1">
      <c r="A27" s="51" t="s">
        <v>223</v>
      </c>
      <c r="B27" s="58" t="s">
        <v>224</v>
      </c>
      <c r="C27" s="62">
        <f>ведомств!F540</f>
        <v>174.789</v>
      </c>
    </row>
    <row r="28" spans="1:3" ht="14.25" thickBot="1">
      <c r="A28" s="51" t="s">
        <v>33</v>
      </c>
      <c r="B28" s="58" t="s">
        <v>73</v>
      </c>
      <c r="C28" s="62">
        <f>ведомств!F545+ведомств!F584+ведомств!F815</f>
        <v>882.4</v>
      </c>
    </row>
    <row r="29" spans="1:3" ht="14.25" thickBot="1">
      <c r="A29" s="51" t="s">
        <v>837</v>
      </c>
      <c r="B29" s="58" t="s">
        <v>838</v>
      </c>
      <c r="C29" s="62">
        <f>ведомств!F820+ведомств!F171</f>
        <v>12780.202</v>
      </c>
    </row>
    <row r="30" spans="1:3" ht="14.25" thickBot="1">
      <c r="A30" s="51" t="s">
        <v>359</v>
      </c>
      <c r="B30" s="58" t="s">
        <v>141</v>
      </c>
      <c r="C30" s="62">
        <f>ведомств!F174+ведомств!F279</f>
        <v>88528.81100000002</v>
      </c>
    </row>
    <row r="31" spans="1:3" ht="13.5" thickBot="1">
      <c r="A31" s="52" t="s">
        <v>360</v>
      </c>
      <c r="B31" s="57" t="s">
        <v>379</v>
      </c>
      <c r="C31" s="63">
        <f>C33+C34+C32</f>
        <v>107003.414</v>
      </c>
    </row>
    <row r="32" spans="1:3" ht="13.5" thickBot="1">
      <c r="A32" s="65" t="s">
        <v>389</v>
      </c>
      <c r="B32" s="66" t="s">
        <v>387</v>
      </c>
      <c r="C32" s="67">
        <f>ведомств!F192</f>
        <v>28196.280000000002</v>
      </c>
    </row>
    <row r="33" spans="1:3" ht="14.25" thickBot="1">
      <c r="A33" s="51" t="s">
        <v>220</v>
      </c>
      <c r="B33" s="58" t="s">
        <v>58</v>
      </c>
      <c r="C33" s="62">
        <f>ведомств!F201+ведомств!F589</f>
        <v>10611.922</v>
      </c>
    </row>
    <row r="34" spans="1:3" ht="14.25" thickBot="1">
      <c r="A34" s="51" t="s">
        <v>144</v>
      </c>
      <c r="B34" s="58" t="s">
        <v>142</v>
      </c>
      <c r="C34" s="62">
        <f>ведомств!F210+ведомств!F592+ведомств!F825</f>
        <v>68195.212</v>
      </c>
    </row>
    <row r="35" spans="1:3" ht="13.5" thickBot="1">
      <c r="A35" s="136" t="s">
        <v>703</v>
      </c>
      <c r="B35" s="137" t="s">
        <v>704</v>
      </c>
      <c r="C35" s="138">
        <f>C36</f>
        <v>8196.099</v>
      </c>
    </row>
    <row r="36" spans="1:3" ht="14.25" thickBot="1">
      <c r="A36" s="51" t="s">
        <v>701</v>
      </c>
      <c r="B36" s="58" t="s">
        <v>702</v>
      </c>
      <c r="C36" s="62">
        <f>ведомств!F828+ведомств!F246+ведомств!F595</f>
        <v>8196.099</v>
      </c>
    </row>
    <row r="37" spans="1:3" ht="13.5" thickBot="1">
      <c r="A37" s="52" t="s">
        <v>361</v>
      </c>
      <c r="B37" s="57" t="s">
        <v>380</v>
      </c>
      <c r="C37" s="63">
        <f>C38+C39+C40+C41+C42</f>
        <v>721923.7157999999</v>
      </c>
    </row>
    <row r="38" spans="1:3" ht="14.25" thickBot="1">
      <c r="A38" s="51" t="s">
        <v>362</v>
      </c>
      <c r="B38" s="58" t="s">
        <v>127</v>
      </c>
      <c r="C38" s="62">
        <f>ведомств!F283+ведомств!F252</f>
        <v>99206.66799999999</v>
      </c>
    </row>
    <row r="39" spans="1:3" ht="14.25" thickBot="1">
      <c r="A39" s="51" t="s">
        <v>363</v>
      </c>
      <c r="B39" s="58" t="s">
        <v>74</v>
      </c>
      <c r="C39" s="62">
        <f>ведомств!F315+ведомств!F257</f>
        <v>548594.9358</v>
      </c>
    </row>
    <row r="40" spans="1:3" ht="14.25" thickBot="1">
      <c r="A40" s="51" t="s">
        <v>295</v>
      </c>
      <c r="B40" s="58" t="s">
        <v>294</v>
      </c>
      <c r="C40" s="62">
        <f>ведомств!F395+ведомств!F24+ведомств!F106</f>
        <v>32075.034999999996</v>
      </c>
    </row>
    <row r="41" spans="1:3" ht="14.25" thickBot="1">
      <c r="A41" s="51" t="s">
        <v>59</v>
      </c>
      <c r="B41" s="58" t="s">
        <v>130</v>
      </c>
      <c r="C41" s="62">
        <f>ведомств!F417+ведомств!F34</f>
        <v>10046.265999999998</v>
      </c>
    </row>
    <row r="42" spans="1:3" ht="14.25" thickBot="1">
      <c r="A42" s="51" t="s">
        <v>364</v>
      </c>
      <c r="B42" s="58" t="s">
        <v>135</v>
      </c>
      <c r="C42" s="62">
        <f>ведомств!F435+ведомств!F840+ведомств!F625</f>
        <v>32000.811</v>
      </c>
    </row>
    <row r="43" spans="1:3" ht="13.5" thickBot="1">
      <c r="A43" s="53" t="s">
        <v>365</v>
      </c>
      <c r="B43" s="59" t="s">
        <v>381</v>
      </c>
      <c r="C43" s="63">
        <f>C44+C45</f>
        <v>80883.589</v>
      </c>
    </row>
    <row r="44" spans="1:3" ht="14.25" thickBot="1">
      <c r="A44" s="51" t="s">
        <v>366</v>
      </c>
      <c r="B44" s="58" t="s">
        <v>77</v>
      </c>
      <c r="C44" s="62">
        <f>ведомств!F44+ведомств!F14</f>
        <v>72013.579</v>
      </c>
    </row>
    <row r="45" spans="1:3" ht="14.25" thickBot="1">
      <c r="A45" s="51" t="s">
        <v>367</v>
      </c>
      <c r="B45" s="58" t="s">
        <v>198</v>
      </c>
      <c r="C45" s="62">
        <f>ведомств!F548+ведомств!F81+ведомств!F264+ведомств!F19</f>
        <v>8870.010000000002</v>
      </c>
    </row>
    <row r="46" spans="1:3" ht="13.5" thickBot="1">
      <c r="A46" s="52" t="s">
        <v>368</v>
      </c>
      <c r="B46" s="57" t="s">
        <v>177</v>
      </c>
      <c r="C46" s="63">
        <f>C47</f>
        <v>2460.0860000000002</v>
      </c>
    </row>
    <row r="47" spans="1:3" ht="14.25" thickBot="1">
      <c r="A47" s="51" t="s">
        <v>369</v>
      </c>
      <c r="B47" s="58" t="s">
        <v>199</v>
      </c>
      <c r="C47" s="62">
        <f>ведомств!F269+ведомств!F629+ведомств!F845</f>
        <v>2460.0860000000002</v>
      </c>
    </row>
    <row r="48" spans="1:3" ht="13.5" thickBot="1">
      <c r="A48" s="52" t="s">
        <v>370</v>
      </c>
      <c r="B48" s="57">
        <v>1000</v>
      </c>
      <c r="C48" s="63">
        <f>C49+C50+C51+C52</f>
        <v>281625.92899999995</v>
      </c>
    </row>
    <row r="49" spans="1:3" ht="14.25" thickBot="1">
      <c r="A49" s="51" t="s">
        <v>168</v>
      </c>
      <c r="B49" s="58">
        <v>1002</v>
      </c>
      <c r="C49" s="62">
        <f>ведомств!F632</f>
        <v>44538.73799999999</v>
      </c>
    </row>
    <row r="50" spans="1:3" ht="14.25" thickBot="1">
      <c r="A50" s="51" t="s">
        <v>124</v>
      </c>
      <c r="B50" s="58">
        <v>1003</v>
      </c>
      <c r="C50" s="62">
        <f>ведомств!F772+ведомств!F553+ведомств!F646+ведомств!F460</f>
        <v>104219.85199999998</v>
      </c>
    </row>
    <row r="51" spans="1:3" ht="14.25" thickBot="1">
      <c r="A51" s="51" t="s">
        <v>136</v>
      </c>
      <c r="B51" s="58">
        <v>1004</v>
      </c>
      <c r="C51" s="62">
        <f>ведомств!F699+ведомств!F463+ведомств!F848+ведомств!F270</f>
        <v>115809.63100000001</v>
      </c>
    </row>
    <row r="52" spans="1:3" ht="14.25" thickBot="1">
      <c r="A52" s="51" t="s">
        <v>371</v>
      </c>
      <c r="B52" s="58">
        <v>1006</v>
      </c>
      <c r="C52" s="62">
        <f>ведомств!F725</f>
        <v>17057.708</v>
      </c>
    </row>
    <row r="53" spans="1:3" ht="13.5" thickBot="1">
      <c r="A53" s="52" t="s">
        <v>372</v>
      </c>
      <c r="B53" s="57">
        <v>1100</v>
      </c>
      <c r="C53" s="63">
        <f>C54+C55+C56</f>
        <v>89038.466</v>
      </c>
    </row>
    <row r="54" spans="1:3" ht="14.25" thickBot="1">
      <c r="A54" s="51" t="s">
        <v>202</v>
      </c>
      <c r="B54" s="58">
        <v>1101</v>
      </c>
      <c r="C54" s="62">
        <f>ведомств!F111</f>
        <v>22231.19</v>
      </c>
    </row>
    <row r="55" spans="1:3" ht="14.25" thickBot="1">
      <c r="A55" s="51" t="s">
        <v>214</v>
      </c>
      <c r="B55" s="58">
        <v>1102</v>
      </c>
      <c r="C55" s="62">
        <f>ведомств!F116</f>
        <v>45430.954</v>
      </c>
    </row>
    <row r="56" spans="1:3" ht="14.25" thickBot="1">
      <c r="A56" s="6" t="s">
        <v>554</v>
      </c>
      <c r="B56" s="58" t="s">
        <v>553</v>
      </c>
      <c r="C56" s="62">
        <f>ведомств!F156</f>
        <v>21376.322</v>
      </c>
    </row>
    <row r="57" spans="1:3" ht="13.5" thickBot="1">
      <c r="A57" s="52" t="s">
        <v>373</v>
      </c>
      <c r="B57" s="57">
        <v>1200</v>
      </c>
      <c r="C57" s="63">
        <f>C59+C58</f>
        <v>1132.339</v>
      </c>
    </row>
    <row r="58" spans="1:3" s="17" customFormat="1" ht="14.25" thickBot="1">
      <c r="A58" s="6" t="s">
        <v>557</v>
      </c>
      <c r="B58" s="128" t="s">
        <v>558</v>
      </c>
      <c r="C58" s="129">
        <f>ведомств!F100</f>
        <v>92.339</v>
      </c>
    </row>
    <row r="59" spans="1:3" ht="14.25" thickBot="1">
      <c r="A59" s="51" t="s">
        <v>229</v>
      </c>
      <c r="B59" s="58" t="s">
        <v>227</v>
      </c>
      <c r="C59" s="62">
        <f>ведомств!F558</f>
        <v>1040</v>
      </c>
    </row>
    <row r="60" spans="1:3" ht="26.25" thickBot="1">
      <c r="A60" s="52" t="s">
        <v>374</v>
      </c>
      <c r="B60" s="57">
        <v>1400</v>
      </c>
      <c r="C60" s="63">
        <f>C61+C62</f>
        <v>34130.039</v>
      </c>
    </row>
    <row r="61" spans="1:3" ht="27.75" thickBot="1">
      <c r="A61" s="51" t="s">
        <v>201</v>
      </c>
      <c r="B61" s="58">
        <v>1401</v>
      </c>
      <c r="C61" s="62">
        <f>ведомств!F602</f>
        <v>22426</v>
      </c>
    </row>
    <row r="62" spans="1:3" ht="14.25" thickBot="1">
      <c r="A62" s="51" t="s">
        <v>753</v>
      </c>
      <c r="B62" s="58" t="s">
        <v>752</v>
      </c>
      <c r="C62" s="62">
        <f>ведомств!F610</f>
        <v>11704.038999999999</v>
      </c>
    </row>
    <row r="63" spans="1:3" ht="15" thickBot="1">
      <c r="A63" s="54" t="s">
        <v>176</v>
      </c>
      <c r="B63" s="60"/>
      <c r="C63" s="64">
        <f>C12+C21+C23+C26+C31+C37+C43+C46+C48+C53+C57+C60+C35</f>
        <v>1531283.6647999997</v>
      </c>
    </row>
    <row r="67" ht="12.75">
      <c r="C67" s="132"/>
    </row>
  </sheetData>
  <sheetProtection/>
  <mergeCells count="4">
    <mergeCell ref="A6:C7"/>
    <mergeCell ref="C9:C10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Саитхужин Александр Сергеевич</cp:lastModifiedBy>
  <cp:lastPrinted>2020-10-26T05:39:37Z</cp:lastPrinted>
  <dcterms:created xsi:type="dcterms:W3CDTF">1996-10-08T23:32:33Z</dcterms:created>
  <dcterms:modified xsi:type="dcterms:W3CDTF">2021-03-17T06:37:20Z</dcterms:modified>
  <cp:category/>
  <cp:version/>
  <cp:contentType/>
  <cp:contentStatus/>
</cp:coreProperties>
</file>