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01" yWindow="225" windowWidth="12180" windowHeight="10020" tabRatio="804" activeTab="2"/>
  </bookViews>
  <sheets>
    <sheet name="функц" sheetId="1" r:id="rId1"/>
    <sheet name="ведомств" sheetId="2" r:id="rId2"/>
    <sheet name="прил 8" sheetId="3" r:id="rId3"/>
  </sheets>
  <definedNames>
    <definedName name="_xlnm.Print_Titles" localSheetId="1">'ведомств'!$3:$8</definedName>
    <definedName name="_xlnm.Print_Area" localSheetId="1">'ведомств'!$A$1:$G$567</definedName>
    <definedName name="_xlnm.Print_Area" localSheetId="0">'функц'!$A$1:$G$278</definedName>
  </definedNames>
  <calcPr fullCalcOnLoad="1"/>
</workbook>
</file>

<file path=xl/sharedStrings.xml><?xml version="1.0" encoding="utf-8"?>
<sst xmlns="http://schemas.openxmlformats.org/spreadsheetml/2006/main" count="3829" uniqueCount="847">
  <si>
    <t>Организация и осуществление деятельности по опеке и попечительству</t>
  </si>
  <si>
    <t>Наименование</t>
  </si>
  <si>
    <t>Целевая
статья</t>
  </si>
  <si>
    <t>Группа вида расходов</t>
  </si>
  <si>
    <t>Раздел</t>
  </si>
  <si>
    <t>Подраздел</t>
  </si>
  <si>
    <t>01</t>
  </si>
  <si>
    <t>Председатель представительного органа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</si>
  <si>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</si>
  <si>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учет, использование и хранение архивных документов, отнесенных к государственной собственности Челябинской области (Закупка товаров, работ и услуг для обеспечения государственных (муниципальных) нужд)</t>
  </si>
  <si>
    <t>Финансовое обеспечение выполнения функций контрольно-счетными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</si>
  <si>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</si>
  <si>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уровня и качества жизни населения Кунашакского муниципального района</t>
  </si>
  <si>
    <t>Повышение эффективности системы управления муниципальным образованием</t>
  </si>
  <si>
    <t>79 0 00 10000</t>
  </si>
  <si>
    <t>10</t>
  </si>
  <si>
    <t>11</t>
  </si>
  <si>
    <t>12</t>
  </si>
  <si>
    <t>13</t>
  </si>
  <si>
    <t>14</t>
  </si>
  <si>
    <t>28 0 00 00000</t>
  </si>
  <si>
    <t>800</t>
  </si>
  <si>
    <t>Иные бюджетные ассигнования</t>
  </si>
  <si>
    <t>300</t>
  </si>
  <si>
    <t>Социальное обеспечение и иные выплаты населению</t>
  </si>
  <si>
    <t>Межбюджетные трансферты</t>
  </si>
  <si>
    <t>100</t>
  </si>
  <si>
    <t xml:space="preserve">Закупка товаров, работ и услуг для обеспечения
государственных (муниципальных) нужд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</si>
  <si>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</si>
  <si>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600</t>
  </si>
  <si>
    <t>200</t>
  </si>
  <si>
    <t>Закупка товаров, работ и услуг для государственных (муниципальных) нужд</t>
  </si>
  <si>
    <t>Председатель представительного органа муниципального образования</t>
  </si>
  <si>
    <t>Сельское хозяйство и рыболовство</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</si>
  <si>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</si>
  <si>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</si>
  <si>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</si>
  <si>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Обеспечение исполнения муниципальных функций в рамках полномочий муниципального образования</t>
  </si>
  <si>
    <t>Повышение эффективности и результативности деятельности муниципальных служащих</t>
  </si>
  <si>
    <t>Обеспечение безопасности жизнидеятельности граждан</t>
  </si>
  <si>
    <t>Повышение эффективности мер по социальной защите и поддержке населения</t>
  </si>
  <si>
    <t>Обеспечение благоприятных условий для развития малого и среднего предпринимательства, повышение его роли в социально-экономическом развитии района, стимулирование экономической активности субъектов малого и среднего предпринимательства в Кунашакском муниципальном районе</t>
  </si>
  <si>
    <t>Обеспечение качественного и доступного здравоохранения</t>
  </si>
  <si>
    <t>Укрепление здоровья и физического воспитания детей и взрослого населения Кунашакского района</t>
  </si>
  <si>
    <t>Обеспечение творческого и культурного развития личности, участия населения в культурной жизни Кунашакского муниципального района</t>
  </si>
  <si>
    <t>Развитие образования</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</si>
  <si>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</si>
  <si>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</si>
  <si>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Государственная программа Челябинской области «Поддержка и развитие дошкольного образования в Челябинской области» на 2015–2025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</si>
  <si>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</si>
  <si>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</si>
  <si>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Управление образования администрации Кунашакского муниципального района</t>
  </si>
  <si>
    <t>Резервные фонды</t>
  </si>
  <si>
    <t>Резервные фонды местных администраций</t>
  </si>
  <si>
    <t>Другие общегосударственные вопросы</t>
  </si>
  <si>
    <t>(тыс. рублей)</t>
  </si>
  <si>
    <t>400</t>
  </si>
  <si>
    <t>Капитальные вложения в объекты недвижимого имущества государственной (муниципальной) собственности</t>
  </si>
  <si>
    <t>0503</t>
  </si>
  <si>
    <t>Молодежная политика и оздоровление детей</t>
  </si>
  <si>
    <t>99 0 04 22500</t>
  </si>
  <si>
    <t>99 0 02 00000</t>
  </si>
  <si>
    <t>99 0 99 00000</t>
  </si>
  <si>
    <t>99 0 99 45201</t>
  </si>
  <si>
    <t>99 0 10 00000</t>
  </si>
  <si>
    <t>Финансовое обеспечение муниципального задания на оказание муниципальных услуг (выполнение работ)</t>
  </si>
  <si>
    <r>
      <t>Социальное обеспечение населения</t>
    </r>
    <r>
      <rPr>
        <sz val="8"/>
        <rFont val="Arial"/>
        <family val="2"/>
      </rPr>
      <t>, в том числе:</t>
    </r>
  </si>
  <si>
    <t>1003</t>
  </si>
  <si>
    <t>Оказание других видов социальной помощи</t>
  </si>
  <si>
    <t>770</t>
  </si>
  <si>
    <r>
      <t>Обеспечение деятельности финансовых, налоговых и таможенных органов и органов финансового (финансово-бюджетного) надзора</t>
    </r>
    <r>
      <rPr>
        <sz val="8"/>
        <rFont val="Arial"/>
        <family val="2"/>
      </rPr>
      <t>, в том числе:</t>
    </r>
  </si>
  <si>
    <t>0106</t>
  </si>
  <si>
    <t>Руководитель контрольно-счетной палаты муниципального образования и его заместители</t>
  </si>
  <si>
    <t>0405</t>
  </si>
  <si>
    <t>0702</t>
  </si>
  <si>
    <t>Обеспечение деятельности подведомственных учреждений</t>
  </si>
  <si>
    <r>
      <t>Культура</t>
    </r>
    <r>
      <rPr>
        <sz val="8"/>
        <rFont val="Arial"/>
        <family val="2"/>
      </rPr>
      <t>, в том числе:</t>
    </r>
  </si>
  <si>
    <t>0801</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</si>
  <si>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(Социальное обеспечение и иные выплаты населению)</t>
  </si>
  <si>
    <t>Осуществление мер социальной поддержки граждан, работающих и проживающих в сельских населенных пунктах и рабочих поселках Челябинской области (Социальное обеспечение и иные выплаты населению)</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</si>
  <si>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</si>
  <si>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(Социальное обеспечение и иные выплаты населению)</t>
  </si>
  <si>
    <t>Оказание других видов социальной помощи (Социальное обеспечение и иные выплаты населению)</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</si>
  <si>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 (Социальное обеспечение и иные выплаты населению)</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</si>
  <si>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 (Социальное обеспечение и иные выплаты населению)</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</si>
  <si>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(Социальное обеспечение и иные выплаты населению)</t>
  </si>
  <si>
    <t>Организация и осуществление деятельности по опеке и попечительству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</si>
  <si>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органов управления социальной защиты населения муниципальных образований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</si>
  <si>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государственных полномочий по расчету и предоставлению дотаций сельским поселениям за счет средств областного бюджета (Межбюджетные трансферты)</t>
  </si>
  <si>
    <t>Выравнивание бюджетной обеспеченности поселений (Межбюджетные трансферты)</t>
  </si>
  <si>
    <t>ВСЕГО</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</si>
  <si>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</si>
  <si>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 xml:space="preserve">Организация работы органов управления социальной защиты населения муниципальных образований </t>
  </si>
  <si>
    <t>Комплектование, учет, использование и хранение архивных документов, отнесенных к государственной собственности Челябинской области</t>
  </si>
  <si>
    <t>Расходы общегосударственного характера</t>
  </si>
  <si>
    <t>99 0 00 00000</t>
  </si>
  <si>
    <t>99 0 04 00000</t>
  </si>
  <si>
    <t>99 0 04 20400</t>
  </si>
  <si>
    <t>99 0 04 20401</t>
  </si>
  <si>
    <t>99 0 89 00000</t>
  </si>
  <si>
    <t>Финансовое обеспечение выполнения функций государственными органами</t>
  </si>
  <si>
    <t>99 0 89 20401</t>
  </si>
  <si>
    <t>99 0 04 21100</t>
  </si>
  <si>
    <t>Реализация иных государственных функций в области социальной политики</t>
  </si>
  <si>
    <t>99 0 06 00000</t>
  </si>
  <si>
    <t>99 0 06 50587</t>
  </si>
  <si>
    <t>99 0 04 20300</t>
  </si>
  <si>
    <t>99 0 04 07005</t>
  </si>
  <si>
    <t>99 0 04 09203</t>
  </si>
  <si>
    <t>99 0 06 49101</t>
  </si>
  <si>
    <t>99 0 04 20402</t>
  </si>
  <si>
    <t>Финансовое обеспечение выполнения функций контрольно-счетными органами</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</si>
  <si>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</si>
  <si>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</si>
  <si>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</si>
  <si>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</si>
  <si>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</si>
  <si>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</si>
  <si>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</si>
  <si>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Целевые программы муниципальных образований</t>
  </si>
  <si>
    <t>Предоставление субсидий бюджетным, автономным учреждениям и иным некоммерческим организациям</t>
  </si>
  <si>
    <t>772</t>
  </si>
  <si>
    <r>
      <t>Другие общегосударственные вопросы</t>
    </r>
    <r>
      <rPr>
        <sz val="8"/>
        <rFont val="Arial"/>
        <family val="2"/>
      </rPr>
      <t>, в том числе:</t>
    </r>
  </si>
  <si>
    <t>Социальное обеспечение населения</t>
  </si>
  <si>
    <t>761</t>
  </si>
  <si>
    <r>
      <t>Дошкольное образование</t>
    </r>
    <r>
      <rPr>
        <sz val="8"/>
        <rFont val="Arial"/>
        <family val="2"/>
      </rPr>
      <t>, в том числе:</t>
    </r>
  </si>
  <si>
    <t>0701</t>
  </si>
  <si>
    <r>
      <t>Общее образование</t>
    </r>
    <r>
      <rPr>
        <sz val="8"/>
        <rFont val="Arial"/>
        <family val="2"/>
      </rPr>
      <t>, в том числе:</t>
    </r>
  </si>
  <si>
    <r>
      <t>Молодежная политика и оздоровление детей</t>
    </r>
    <r>
      <rPr>
        <sz val="8"/>
        <rFont val="Arial"/>
        <family val="2"/>
      </rPr>
      <t>, в том числе:</t>
    </r>
  </si>
  <si>
    <t>0707</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</si>
  <si>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t>
  </si>
  <si>
    <t>Ежемесячная денежная выплата в соответствии с Законом Челябинской области "О звании "Ветеран труда Челябинской области"</t>
  </si>
  <si>
    <t>Осуществление государственных полномочий по расчету и предоставлению дотаций сельским поселениям за счет средств областного бюджета</t>
  </si>
  <si>
    <r>
      <t>Другие вопросы в области образования</t>
    </r>
    <r>
      <rPr>
        <sz val="8"/>
        <rFont val="Arial"/>
        <family val="2"/>
      </rPr>
      <t>, в том числе</t>
    </r>
  </si>
  <si>
    <t>0709</t>
  </si>
  <si>
    <t>Охрана семьи и детства</t>
  </si>
  <si>
    <t>1004</t>
  </si>
  <si>
    <t>Реализация переданных государственных полномочий по социальному обслуживанию граждан</t>
  </si>
  <si>
    <t>Предоставление гражданам субсидий на оплату жилого помещения и коммунальных услуг</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</si>
  <si>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</si>
  <si>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0409</t>
  </si>
  <si>
    <t>0505</t>
  </si>
  <si>
    <t>Дорожное хозяйство</t>
  </si>
  <si>
    <t>Другие вопросы в области жилищно-коммунального хозяйства</t>
  </si>
  <si>
    <t>760</t>
  </si>
  <si>
    <t>Управление по жилищно-коммунальному хозяйству, строительству и энергообеспечению администрации Кунашакского муниципального района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</si>
  <si>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</si>
  <si>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Организация работы комиссий по делам несовершеннолетних и защите их прав</t>
  </si>
  <si>
    <t>Непрограммные направления деятельности</t>
  </si>
  <si>
    <t>Реализация полномочий Российской Федерации на оплату жилищно-коммунальных услуг отдельным категориям граждан</t>
  </si>
  <si>
    <t>Обеспечение населения Кунашакского муниципального района комфортными условиями проживания</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</si>
  <si>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</si>
  <si>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 xml:space="preserve">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</si>
  <si>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</si>
  <si>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(Иные бюджетные ассигнования)</t>
  </si>
  <si>
    <t xml:space="preserve">01 </t>
  </si>
  <si>
    <t>04 0 00 00000</t>
  </si>
  <si>
    <t>03 0 00 00000</t>
  </si>
  <si>
    <t>Дотации местным бюджетам</t>
  </si>
  <si>
    <t>99 0 12 00000</t>
  </si>
  <si>
    <t>99 0 12 71130</t>
  </si>
  <si>
    <t>Выравнивание бюджетной обеспеченности поселений</t>
  </si>
  <si>
    <t>10 0 00 00000</t>
  </si>
  <si>
    <t>12 0 00 00000</t>
  </si>
  <si>
    <t>12 1 00 00000</t>
  </si>
  <si>
    <t>768</t>
  </si>
  <si>
    <t>Доплаты к пенсиям государственных служащих субъектов Российской Федерации  и муниципальных служащих</t>
  </si>
  <si>
    <t>Социальное обслуживание населения</t>
  </si>
  <si>
    <t>1002</t>
  </si>
  <si>
    <r>
      <t>Другие вопросы в области социальной политики</t>
    </r>
    <r>
      <rPr>
        <sz val="8"/>
        <rFont val="Arial"/>
        <family val="2"/>
      </rPr>
      <t>, в том числе:</t>
    </r>
  </si>
  <si>
    <t>1006</t>
  </si>
  <si>
    <t>Финансовое управление администрации Кунашакского муниципального района</t>
  </si>
  <si>
    <t>763</t>
  </si>
  <si>
    <t>1101</t>
  </si>
  <si>
    <t>Итого</t>
  </si>
  <si>
    <t>0900</t>
  </si>
  <si>
    <t>Обеспечение устойчивых темпов экономического развития</t>
  </si>
  <si>
    <t>79 0 00 20000</t>
  </si>
  <si>
    <t>Развитие человеческого капитала</t>
  </si>
  <si>
    <t>79 0 00 30000</t>
  </si>
  <si>
    <t>Обеспечение безопасности жизнедеятельности граждан</t>
  </si>
  <si>
    <t>Выполнение других обязательств муниципальных образований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</si>
  <si>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</si>
  <si>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</si>
  <si>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(Иные бюджетные ассигнования)</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</si>
  <si>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</si>
  <si>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населения Кунашакского муниципального района комфортными усорвиями проживания</t>
  </si>
  <si>
    <t>Подпрограмма "Комплекснок развитие систем коммунальной инфраструктуры" (Закупка товаров, работ и услуг для обеспечения государственных (муниципальных) нужд)</t>
  </si>
  <si>
    <t>Модернизация системы коммунальной инфраструктуры</t>
  </si>
  <si>
    <t>79 0 00 38000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</si>
  <si>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</si>
  <si>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</si>
  <si>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</si>
  <si>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1400</t>
  </si>
  <si>
    <t>1401</t>
  </si>
  <si>
    <t>0113</t>
  </si>
  <si>
    <t>0804</t>
  </si>
  <si>
    <t>0909</t>
  </si>
  <si>
    <t xml:space="preserve">Межбюджетные трансферты бюджетам субъектов Российской Федерации и муниципальных образований общего характера </t>
  </si>
  <si>
    <t>Дотации на выравнивание бюджетной обеспеченности субъектов Российской Федерации и муниципальных образований</t>
  </si>
  <si>
    <t xml:space="preserve">Физическая культура </t>
  </si>
  <si>
    <t>1102</t>
  </si>
  <si>
    <t>0309</t>
  </si>
  <si>
    <t>Защита населения и территории от чрезвычайных ситуаций природного и техногенного характера, гражданская оборона</t>
  </si>
  <si>
    <t>02</t>
  </si>
  <si>
    <t>03</t>
  </si>
  <si>
    <t>04</t>
  </si>
  <si>
    <t>05</t>
  </si>
  <si>
    <t>06</t>
  </si>
  <si>
    <t>07</t>
  </si>
  <si>
    <t>08</t>
  </si>
  <si>
    <t>09</t>
  </si>
  <si>
    <t>Массовый спорт</t>
  </si>
  <si>
    <t>Управление имущественных и земельных отношений администрации Кунашакского муниципального района</t>
  </si>
  <si>
    <t>Органы юстиции</t>
  </si>
  <si>
    <t>0304</t>
  </si>
  <si>
    <t>0203</t>
  </si>
  <si>
    <t>Мобилизационная и вневойсковая подготовка</t>
  </si>
  <si>
    <t>Благоустройство</t>
  </si>
  <si>
    <t>Уплата налога на имущество организаций и земельного налога</t>
  </si>
  <si>
    <t>Выполнение других обязательств муниципальных образований</t>
  </si>
  <si>
    <t>Общеэкономические вопросы</t>
  </si>
  <si>
    <t>0401</t>
  </si>
  <si>
    <t>Реализация переданных государственных полномочий в области охраны труда</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</si>
  <si>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</si>
  <si>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1202</t>
  </si>
  <si>
    <t>Информационное освещение деятельности органов государственной власти Челябинской области и поддержка средств массовой информации</t>
  </si>
  <si>
    <t>Периодическая печать и издательства</t>
  </si>
  <si>
    <t>Повышение эффективности мер по социальной защите в поддержке  населения</t>
  </si>
  <si>
    <t>Ежемесячная денежная выплата в соответствии с Законом Челябинской области "О мерах социальной поддержки ветеранов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</si>
  <si>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</si>
  <si>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звании "Ветеран труда Челябинской области" (Социальное обеспечение и иные выплаты населению)</t>
  </si>
  <si>
    <t>Предоставление гражданам субсидий на оплату жилого помещения и коммунальных услуг (Социальное обеспечение и иные выплаты населению)</t>
  </si>
  <si>
    <t>Реализация полномочий Российской Федерации на оплату жилищно-коммунальных услуг отдельным категориям граждан (Социальное обеспечение и иные выплаты населению)</t>
  </si>
  <si>
    <t>Наименование показателя</t>
  </si>
  <si>
    <t>КБК</t>
  </si>
  <si>
    <t>КФСР</t>
  </si>
  <si>
    <t>КЦСР</t>
  </si>
  <si>
    <t>КВР</t>
  </si>
  <si>
    <t>КВСР</t>
  </si>
  <si>
    <t>1</t>
  </si>
  <si>
    <t>2</t>
  </si>
  <si>
    <t>3</t>
  </si>
  <si>
    <t>4</t>
  </si>
  <si>
    <t>5</t>
  </si>
  <si>
    <t/>
  </si>
  <si>
    <t>771</t>
  </si>
  <si>
    <t>79 0 00 00000</t>
  </si>
  <si>
    <t>79 0 00 32000</t>
  </si>
  <si>
    <t>79 0 00 32040</t>
  </si>
  <si>
    <t>79 0 00 35000</t>
  </si>
  <si>
    <t>79 0 00 35010</t>
  </si>
  <si>
    <t>Подпрограмма "Газификация в Кунашакском муниципальном район"</t>
  </si>
  <si>
    <t>79 1 00 35010</t>
  </si>
  <si>
    <t>79 3 00 35010</t>
  </si>
  <si>
    <t>79 0 00 38020</t>
  </si>
  <si>
    <t>79 0 00 11010</t>
  </si>
  <si>
    <t>79 0 00 11000</t>
  </si>
  <si>
    <t>79 0 00 12000</t>
  </si>
  <si>
    <t>79 0 00 32010</t>
  </si>
  <si>
    <t>79 0 00 32030</t>
  </si>
  <si>
    <t>79 0 00 32020</t>
  </si>
  <si>
    <t>79 0 00 32050</t>
  </si>
  <si>
    <t>79 0 00 32060</t>
  </si>
  <si>
    <t>79 0 00 34000</t>
  </si>
  <si>
    <t>79 0 00 21000</t>
  </si>
  <si>
    <t>79 0 00 33000</t>
  </si>
  <si>
    <t>79 0 00 33010</t>
  </si>
  <si>
    <t>79 0 00 11030</t>
  </si>
  <si>
    <t>79 0 00 12020</t>
  </si>
  <si>
    <t>79 0 00 12010</t>
  </si>
  <si>
    <t>79 0 00 21020</t>
  </si>
  <si>
    <t>79 0 00 11020</t>
  </si>
  <si>
    <t>79 0 00 31000</t>
  </si>
  <si>
    <t>79 0 00 31010</t>
  </si>
  <si>
    <t>79 0 00 36000</t>
  </si>
  <si>
    <t>79 0 00 36010</t>
  </si>
  <si>
    <t>79 0 00 37000</t>
  </si>
  <si>
    <t>79 0 00 37010</t>
  </si>
  <si>
    <t>79 0 00 37020</t>
  </si>
  <si>
    <r>
      <t>Функционирование законодательных (представительных) органов государственной власти и представительных органов муниципальных образований</t>
    </r>
    <r>
      <rPr>
        <sz val="8"/>
        <rFont val="Arial"/>
        <family val="2"/>
      </rPr>
      <t>, в том числе:</t>
    </r>
  </si>
  <si>
    <t>0103</t>
  </si>
  <si>
    <t>Центральный аппарат</t>
  </si>
  <si>
    <t>000</t>
  </si>
  <si>
    <t>500</t>
  </si>
  <si>
    <t>762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</si>
  <si>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</si>
  <si>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</si>
  <si>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</si>
  <si>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0104</t>
  </si>
  <si>
    <t>0111</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</si>
  <si>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t>
  </si>
  <si>
    <t>0703</t>
  </si>
  <si>
    <t>Дополнительное образование детей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</si>
  <si>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(Капитальные вложения в объекты недвижимого имущества)</t>
  </si>
  <si>
    <t>Пособие на ребенка в соответствии с Законом Челябинской области «О пособии на ребенка» (Социальное обеспечение и иные выплаты населению)</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</si>
  <si>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(Социальное обеспечение и иные выплаты населению)</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</si>
  <si>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(Социальное обеспечение и иные выплаты населению)</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</si>
  <si>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детей»(Социальное обеспечение и иные выплаты населению)</t>
  </si>
  <si>
    <t>99 0 07 06010</t>
  </si>
  <si>
    <t xml:space="preserve">Государственная программа Челябинской области "Управление государственными финансами и государственным долгом Челябинской области" </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</si>
  <si>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</si>
  <si>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22 0 00 00000</t>
  </si>
  <si>
    <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r>
      <rPr>
        <sz val="8"/>
        <rFont val="Arial"/>
        <family val="2"/>
      </rPr>
      <t>в том числе:</t>
    </r>
  </si>
  <si>
    <t xml:space="preserve">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t>
  </si>
  <si>
    <t>79 0 00 34010</t>
  </si>
  <si>
    <t>Подпрограмма "Комплексное развитие систем коммунальной инфраструктуры"</t>
  </si>
  <si>
    <t>Судебная система</t>
  </si>
  <si>
    <t>0105</t>
  </si>
  <si>
    <t xml:space="preserve">99 0 02 51200
</t>
  </si>
  <si>
    <t xml:space="preserve">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</si>
  <si>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</si>
  <si>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 xml:space="preserve">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</si>
  <si>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Межбюджетные трансферты, передаваемые бюджетам поселений на осуществление части полномочий по решению вопросо местного значения в соответствии с заключенными соглашениями</t>
  </si>
  <si>
    <t>766</t>
  </si>
  <si>
    <t xml:space="preserve">Подпрограмма «Дети Южного Урала» </t>
  </si>
  <si>
    <t>28 1 00 00000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</si>
  <si>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(Закупка товаров, работ и услуг для обеспечения государственных (муниципальных) нужд)</t>
  </si>
  <si>
    <t>20 0 00 00000</t>
  </si>
  <si>
    <t>21 0 00 00000</t>
  </si>
  <si>
    <t>28 2 00 00000</t>
  </si>
  <si>
    <t xml:space="preserve">Подпрограмма "Дети Южного Урала"
</t>
  </si>
  <si>
    <t xml:space="preserve">Подпрограмма "Повышение качества жизни граждан пожилого возраста и иных категорий граждан"
</t>
  </si>
  <si>
    <t>28 4 00 00000</t>
  </si>
  <si>
    <t>Подпрограмма "Функционирование системы социального обслуживания и социальной поддержки отдельных категорий граждан</t>
  </si>
  <si>
    <t>31 0 00 00000</t>
  </si>
  <si>
    <t>38 0 00 00000</t>
  </si>
  <si>
    <t xml:space="preserve">Капитальные вложения в объекты недвижимого имущества государственной (муниципальной) собственности
</t>
  </si>
  <si>
    <t>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</si>
  <si>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</si>
  <si>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 местных администраций (Иные бюджетные ассигнования)</t>
  </si>
  <si>
    <t>Финансовое обеспечение выполнения функций контрольно-счетными органами (Закупка товаров, работ и услуг для обеспечения государственных (муниципальных) нужд)</t>
  </si>
  <si>
    <t>99 0 07 00000</t>
  </si>
  <si>
    <t>Межбюджетные трансферты бюджетам субъектов Российской Федерации и муниципальных образований общего характера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</si>
  <si>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(Иные бюджетные ассигнования)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</si>
  <si>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</si>
  <si>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(Закупка товаров, работ и услуг для обеспечения государственных (муниципальных) нужд)</t>
  </si>
  <si>
    <t xml:space="preserve">Наименование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</si>
  <si>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</si>
  <si>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</si>
  <si>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</si>
  <si>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</si>
  <si>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</si>
  <si>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НАЦИОНАЛЬНАЯ БЕЗОПАСНОСТЬ И ПРАВООХРАНИТЕЛЬНАЯ ДЕЯТЕЛЬНОСТЬ</t>
  </si>
  <si>
    <t>НАЦИОНАЛЬНАЯ ЭКОНОМИКА</t>
  </si>
  <si>
    <t>Дорожное хозяйство (дорожные фонды)</t>
  </si>
  <si>
    <t>ЖИЛИЩНО-КОММУНАЛЬНОЕ ХОЗЯЙСТВО</t>
  </si>
  <si>
    <t>ОБРАЗОВАНИЕ</t>
  </si>
  <si>
    <t>Дошкольное образование</t>
  </si>
  <si>
    <t>Общее образование</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</si>
  <si>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</si>
  <si>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</si>
  <si>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</si>
  <si>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</si>
  <si>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</si>
  <si>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</si>
  <si>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</si>
  <si>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Другие вопросы в области социальной политики</t>
  </si>
  <si>
    <t>ФИЗИЧЕСКАЯ КУЛЬТУРА И СПОРТ</t>
  </si>
  <si>
    <t>СРЕДСТВА МАССОВОЙ ИНФОРМАЦИИ</t>
  </si>
  <si>
    <t>МЕЖБЮДЖЕТНЫЕ ТРАНСФЕРТЫ БЮДЖЕТАМ СУБЪЕКТОВ РФ И МУНИЦИПАЛЬНЫХ ОБРАЗОВАНИЙ ОБЩЕГО ХАРАКТЕРА</t>
  </si>
  <si>
    <t>0100</t>
  </si>
  <si>
    <t>0200</t>
  </si>
  <si>
    <t>0300</t>
  </si>
  <si>
    <t>0400</t>
  </si>
  <si>
    <t>0500</t>
  </si>
  <si>
    <t>0700</t>
  </si>
  <si>
    <t>0800</t>
  </si>
  <si>
    <t>14 0 00 00000</t>
  </si>
  <si>
    <t>0502</t>
  </si>
  <si>
    <t>Коммунальное хозяйство</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</si>
  <si>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</si>
  <si>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79 2 00 37020</t>
  </si>
  <si>
    <t>Подпрограмма "Развитие дополнительного образования МКУДО ДШИ с.Халитово, МКУДО с.Кунашак"</t>
  </si>
  <si>
    <t>Подпрограмма "Развитие дополнительного образования МКУДО ДШИ с.Халитово, МКУДО с.Кунашак"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</si>
  <si>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дополнительного образования МКУДО ДШИ с.Халитово, МКУДО с.Кунашак" (Иные бюджетные ассигнования)</t>
  </si>
  <si>
    <t>Подпрограмма "Развитие дополнительного образования МКУДО ДШИ с.Халитово, МКУДО с.Кунашак" (Закупка товаров, работ и услуг для обеспечения государственных (муниципальных) нужд)</t>
  </si>
  <si>
    <t>79 1 00 37020</t>
  </si>
  <si>
    <t>79 3 00 37020</t>
  </si>
  <si>
    <t>79 4 00 37020</t>
  </si>
  <si>
    <t>79 5 00 37020</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</si>
  <si>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(Закупка товаров, работ и услуг для обеспечения государственных (муниципальных) нужд)</t>
  </si>
  <si>
    <t>79 1 00 31010</t>
  </si>
  <si>
    <t>79 2 00 31010</t>
  </si>
  <si>
    <t>79 3 00 31010</t>
  </si>
  <si>
    <t>79 5 00 31010</t>
  </si>
  <si>
    <t>79 6 00 31010</t>
  </si>
  <si>
    <t>79 Б 00 31010</t>
  </si>
  <si>
    <t>79 А 00 31010</t>
  </si>
  <si>
    <t>Подпрограмма "Газификация в Кунашакском муниципальном районе" (Закупка товаров, работ и услуг для обеспечения государственных (муниципальных) нужд)</t>
  </si>
  <si>
    <t>Реализация приоритетного проекта "Формирование комфортной городской среды"</t>
  </si>
  <si>
    <t>45 0 00 00000</t>
  </si>
  <si>
    <t>45 0 01 00000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</si>
  <si>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(Закупка товаров, работ и услуг для обеспечения государственных (муниципальных) нужд)</t>
  </si>
  <si>
    <t xml:space="preserve">Контрольное управление администрации Кунашакского муниципального района </t>
  </si>
  <si>
    <t xml:space="preserve">Контрольно-ревизионная комиссия Кунашакского муниципального района </t>
  </si>
  <si>
    <t>Администрация Кунашакского муниципального района</t>
  </si>
  <si>
    <t>Собрание депутатов Кунашакского муниципального района</t>
  </si>
  <si>
    <t>Управление социальной защиты населения администрации Кунашакского муниципального района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</si>
  <si>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</si>
  <si>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Приобретение транспортных средств для организации перевозки обучающихся</t>
  </si>
  <si>
    <t>Приобретение транспортных средств для организации перевозки обучающихся (Закупка товаров, работ и услуг для обеспечения государственных (муниципальных) нужд)</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</si>
  <si>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</si>
  <si>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</si>
  <si>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</si>
  <si>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</si>
  <si>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</si>
  <si>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22 0 00 22030</t>
  </si>
  <si>
    <t>Разработка и внедрение цифровых технологий, направленных на рациональное использование земель сельскохозяйственного назначения</t>
  </si>
  <si>
    <t xml:space="preserve">31 6 00 31020
</t>
  </si>
  <si>
    <t>Разработка и внедрение цифровых технологий, направленных на рациональное использование земель сельскохозяйственного назначения (Закупка товаров, работ и услуг для государственных (муниципальных) нужд)</t>
  </si>
  <si>
    <t xml:space="preserve">14 2 00 14060
</t>
  </si>
  <si>
    <t>45 0 F2 55550</t>
  </si>
  <si>
    <t>Реализация программ Формирование комфортной городской среды" (Закупка товаров, работ и услуг для обеспечения государственных (муниципальных) нужд)</t>
  </si>
  <si>
    <t>14 2 00 14050</t>
  </si>
  <si>
    <t>Строительство газопроводов и газовых сетей</t>
  </si>
  <si>
    <t>Строительство газопроводов и газовых сетей (Капитальные вложения в объекты недвижимого имущества государственной (муниципальной) собственности)</t>
  </si>
  <si>
    <t>99 0 00 99120</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</si>
  <si>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</si>
  <si>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
</t>
  </si>
  <si>
    <t>Организация отдыха детей в каникулярное время</t>
  </si>
  <si>
    <t>Организация и проведение мероприятий с детьми и молодежью (Закупка товаров, работ и услуг для государственных (муниципальных) нужд)</t>
  </si>
  <si>
    <t>28 4 00 28000</t>
  </si>
  <si>
    <t>Реализация переданных государственных полномочий по социальному обслуживанию граждан (Предоставление субсидий бюджетным, автономным учреждениям и иным некоммерческим организациям)</t>
  </si>
  <si>
    <t>28 1 00 53800</t>
  </si>
  <si>
    <t>28 2 00 28300</t>
  </si>
  <si>
    <t>28 2 00 28310</t>
  </si>
  <si>
    <t>28 2 00 28320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</si>
  <si>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</si>
  <si>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28 2 00 28330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</si>
  <si>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</si>
  <si>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</si>
  <si>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28 2 00 28340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</si>
  <si>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</si>
  <si>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28 2 00 28350</t>
  </si>
  <si>
    <t>28 2 00 28370</t>
  </si>
  <si>
    <t>28 2 00 51370</t>
  </si>
  <si>
    <t>28 2 00 52200</t>
  </si>
  <si>
    <t>28 2 00 52500</t>
  </si>
  <si>
    <t>28 2 00 52800</t>
  </si>
  <si>
    <t>28 2 00 28380</t>
  </si>
  <si>
    <t>28 2 00 28390</t>
  </si>
  <si>
    <t>28 2 00 28400</t>
  </si>
  <si>
    <t>Адресная субсидия гражданам в связи с ростом платы за коммунальные услуги</t>
  </si>
  <si>
    <t>Адресная субсидия гражданам в связи с ростом платы за коммунальные услуги (Социальное обеспечение и иные выплаты населению)</t>
  </si>
  <si>
    <t>28 2 00 28410</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</si>
  <si>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</si>
  <si>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(Социальное обеспечение и иные выплаты населению)</t>
  </si>
  <si>
    <t>04 0 00 04050</t>
  </si>
  <si>
    <t>28 1 00 28100</t>
  </si>
  <si>
    <t>28 1 00 28130</t>
  </si>
  <si>
    <t>28 1 00 28140</t>
  </si>
  <si>
    <t>28 1 00 28220</t>
  </si>
  <si>
    <t>28 1 00 28190</t>
  </si>
  <si>
    <t>28 1 Р1 28180</t>
  </si>
  <si>
    <t>28 1 00 28110</t>
  </si>
  <si>
    <t>28 4 00 28080</t>
  </si>
  <si>
    <t>20 1 00 20045</t>
  </si>
  <si>
    <t>20 2 00 20047</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</si>
  <si>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</si>
  <si>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10 3 00 72870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</si>
  <si>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</si>
  <si>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</si>
  <si>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12 1 00 12010</t>
  </si>
  <si>
    <t>742</t>
  </si>
  <si>
    <t>Муниципальное учреждение "Управление культуры, молодежной политики и информации администрации Кунашакского муниципального района"</t>
  </si>
  <si>
    <t>743</t>
  </si>
  <si>
    <t>Подпрограмма "Проведение культурно-массовых мероприятий в соответствии с Календарным планом Управления культуры, молодежной политики и информации администрации Кунашакского муниципального района"</t>
  </si>
  <si>
    <t>Физическая культура</t>
  </si>
  <si>
    <t>Организация и проведение мероприятий с детьми и молодежью</t>
  </si>
  <si>
    <t xml:space="preserve">Оплата услуг специалистов по организации физкультурно-оздоровительной и спортивно-массовой работы с лицами с ограниченными возможностями здоровья </t>
  </si>
  <si>
    <r>
      <t>Другие вопросы в области культуры, кинематографии</t>
    </r>
    <r>
      <rPr>
        <i/>
        <sz val="8"/>
        <rFont val="Arial"/>
        <family val="2"/>
      </rPr>
      <t>, в том числе:</t>
    </r>
  </si>
  <si>
    <t>Организация отдыха детей в каникулярное время  (Закупка товаров, работ и услуг для обеспечения государственных (муниципальных) нужд)</t>
  </si>
  <si>
    <t>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</si>
  <si>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</si>
  <si>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79 1 E8 S1010</t>
  </si>
  <si>
    <t>Подпрограмма "Патриотическое воспитание молодых граждан Кунашакского муниципального района" (софинансирование)</t>
  </si>
  <si>
    <t>Подпрограмма "Патриотическое воспитание молодых граждан Кунашакского муниципального района" (софинансирование) (Закупка товаров, работ и услуг для обеспечения государственных (муниципальных) нужд)</t>
  </si>
  <si>
    <t>79 7 00 35010</t>
  </si>
  <si>
    <t>1105</t>
  </si>
  <si>
    <t>Другие вопросы в области физической культуры и спорта</t>
  </si>
  <si>
    <t>Средства массовой информации</t>
  </si>
  <si>
    <t>1200</t>
  </si>
  <si>
    <t>Телевидение и радиовещание</t>
  </si>
  <si>
    <t>1201</t>
  </si>
  <si>
    <t>99 0 10 44400</t>
  </si>
  <si>
    <t>Средства массовой информации (Предоставление субсидий бюджетным, автономным учреждениям и иным некоммерческим организациям)</t>
  </si>
  <si>
    <t>14 2 00 14060</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</si>
  <si>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(Закупка товаров, работ и услуг для обеспечения государственных (муниципальных) нужд)</t>
  </si>
  <si>
    <t>11 0 00 00000</t>
  </si>
  <si>
    <t>Государственная программа Челябинской области «Содействие созданию в Челябинской области (исходя из прогнозируемой потребности) новых мест в общеобразовательных организациях»</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</si>
  <si>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</si>
  <si>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03 1 00 03300</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</si>
  <si>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</si>
  <si>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(Предоставление субсидий бюджетным, автономным учреждениям и иным некоммерческим организациям)</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</si>
  <si>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 (Предоставление субсидий бюджетным, автономным учреждениям и иным некоммерческим организациям)</t>
  </si>
  <si>
    <t>Оплата услуг специалистов по организации физкультурно-оздоровительной и спортивно-массовой работы с населением от 6 до 18 лет</t>
  </si>
  <si>
    <t>Оплата услуг специалистов по организации физкультурно-оздоровительной и спортив-но-массовой работы с населением от 6 до 18 лет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</si>
  <si>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</si>
  <si>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20 1 00 2004Г</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</si>
  <si>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</si>
  <si>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здравоохранения Кунашакского муниципального района на 2020-2022 годы"</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</si>
  <si>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</si>
  <si>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Государственная программа Челябинской области «Дети Южного Урала»</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</si>
  <si>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t>
  </si>
  <si>
    <t>Государственная программа Челябинской области "Развитие архивного дела в Челябинской области"</t>
  </si>
  <si>
    <t>Государственная программа Челябинской области "Улучшение условий и охраны труда в Челябинской области"</t>
  </si>
  <si>
    <t xml:space="preserve">Государственная программа Челябинской области "Развитие образования в Челябинской области" </t>
  </si>
  <si>
    <t>Государственная программа Челябинской области «Развитие образования в Челябинской области"</t>
  </si>
  <si>
    <t>Прочие мероприятия по благоустройству (содержание свалки)</t>
  </si>
  <si>
    <t>99 0 60 60005</t>
  </si>
  <si>
    <t>Мероприятия в области благоустройства</t>
  </si>
  <si>
    <t>99 0 60 00000</t>
  </si>
  <si>
    <t>Прочие мероприятия по благоустройству (содержание свалки) (Закупка товаров, работ и услуг для обеспечения государственных (муниципальных) нужд)</t>
  </si>
  <si>
    <t>Государственная программа Челябинской области "Развитие образования в Челябинской области"</t>
  </si>
  <si>
    <t>Создание новых мест в общеобразовательных организациях, расположенных на территории Челябинской области</t>
  </si>
  <si>
    <t>Создание новых мест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</si>
  <si>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Внедрение целевой модели цифровой образовательной среды в общеобразовательных организациях, расположенных на территории Челябинской области</t>
  </si>
  <si>
    <t>03 5 E4 52100</t>
  </si>
  <si>
    <t>Внедрение целевой модели цифровой образовательной среды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</si>
  <si>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79 0 00 13010</t>
  </si>
  <si>
    <t>79 0 00 13000</t>
  </si>
  <si>
    <t>03 1 00 03060</t>
  </si>
  <si>
    <t>46 3 00 51180</t>
  </si>
  <si>
    <t>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</si>
  <si>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 (Межбюджетные трансферты)</t>
  </si>
  <si>
    <t>Государственная программа Челябинской области «Обеспечение общественной безопасности в Челябинской области»</t>
  </si>
  <si>
    <t>46 0 00 00000</t>
  </si>
  <si>
    <t>99 0 00 59300</t>
  </si>
  <si>
    <t>Государственная программа Челябинской области «Развитие дорожного хозяйства и транспортной доступности в Челябинской области»</t>
  </si>
  <si>
    <t>06 1 00 06050</t>
  </si>
  <si>
    <t>06 0 00 00000</t>
  </si>
  <si>
    <t>04 1 00 04010</t>
  </si>
  <si>
    <t>04 1 00 04020</t>
  </si>
  <si>
    <t>03 1 00 03030</t>
  </si>
  <si>
    <t>03 1 00 03120</t>
  </si>
  <si>
    <t>03 1 00 03010</t>
  </si>
  <si>
    <t>21 1 E8 21010</t>
  </si>
  <si>
    <t>21 1 Е8 21010</t>
  </si>
  <si>
    <t>03 1 00 03040</t>
  </si>
  <si>
    <t>03 1 00 03070</t>
  </si>
  <si>
    <t>03 1 00 03020</t>
  </si>
  <si>
    <t>04 1 00 04050</t>
  </si>
  <si>
    <t>04 1 00 04060</t>
  </si>
  <si>
    <t>Другие вопросы в области охраны окружающей среды</t>
  </si>
  <si>
    <t>0605</t>
  </si>
  <si>
    <t>ОХРАНА ОКРУЖАЮЩЕЙ СРЕДЫ</t>
  </si>
  <si>
    <t>0600</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</si>
  <si>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t>
  </si>
  <si>
    <t>79 1 00 S0045</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</si>
  <si>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t>
  </si>
  <si>
    <t>79 5 00 S0047</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</si>
  <si>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</si>
  <si>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</si>
  <si>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79 1 00 32040</t>
  </si>
  <si>
    <t>79 2 00 32040</t>
  </si>
  <si>
    <t>Осуществление переданных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</si>
  <si>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</si>
  <si>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t>
  </si>
  <si>
    <t>99 0 07 06150</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</si>
  <si>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 (Межбюджетные трансферты)</t>
  </si>
  <si>
    <t>1403</t>
  </si>
  <si>
    <t>Прочие межбюджетные трансферты общего характера</t>
  </si>
  <si>
    <t>Закупка товаров, работ и услуг для обеспечения
государственных (муниципальных) нужд</t>
  </si>
  <si>
    <t>Реализация полномочий Российской Федерации по предоставлению отдельных мер социальной поддержки гражданам, подвергшимся воздействию радиации (Социальное обеспечение и иные выплаты населению)</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</si>
  <si>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(Социальное обеспечение и иные выплаты населению)</t>
  </si>
  <si>
    <t>Организация и осуществление деятельности по опеке и попечительству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</si>
  <si>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</si>
  <si>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(Иные бюджетные ассигнования)</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</si>
  <si>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</si>
  <si>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</si>
  <si>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Транспорт</t>
  </si>
  <si>
    <t>0408</t>
  </si>
  <si>
    <t>Создание новых мест в общеобразовательных организациях, расположенных на территории Челябинской области (софинансирование с МБ)</t>
  </si>
  <si>
    <t>79 2 00 S1020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</si>
  <si>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t>
  </si>
  <si>
    <t>79 1 00 S4020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</si>
  <si>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t>
  </si>
  <si>
    <t>79 0 00 22010</t>
  </si>
  <si>
    <t>79 0 00 22000</t>
  </si>
  <si>
    <t>Cоздание условий для стабильного функционирования пассажирского автомобильного транспорта, обеспечения качества и равной доступности услуг общественного транспорта для всех категорий населения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</si>
  <si>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</si>
  <si>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79 3 00 S004Г</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</si>
  <si>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</si>
  <si>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Создание новых мест в общеобразовательных организациях, расположенных на территории Челябинской области (софинансирование с МБ) (Закупка товаров, работ и услуг для обеспечения государственных (муниципальных) нужд)</t>
  </si>
  <si>
    <t>Подпрограмма "Оказание молодым семьям государственной поддержки для улучшения жилищных условий в Кунашакском муниципальном районе"</t>
  </si>
  <si>
    <t>Подпрограмма "Оказание молодым семьям государственной поддержки для улучшения жилищных условий в Кунашакском муниципальном районе" (Социальное обеспечение и иные выплаты населению)</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</si>
  <si>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t>
  </si>
  <si>
    <t>Муниципальное учреждение "Управление по физической культуре и спорту  Администрации Кунашакского муниципального района"</t>
  </si>
  <si>
    <t>6</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</si>
  <si>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t>
  </si>
  <si>
    <t>38 6 A1 5519С</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</si>
  <si>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 (Закупка товаров, работ и услуг для государственных (муниципальных) нужд)</t>
  </si>
  <si>
    <t>11 1 E1 55202</t>
  </si>
  <si>
    <t>Государственная программа Челябинской области «Доступная среда»</t>
  </si>
  <si>
    <t>08 0 00 00000</t>
  </si>
  <si>
    <t>Приобретение технических средств реабилитации для пунктов проката в муниципальных учреждениях системы социальной защиты населения</t>
  </si>
  <si>
    <t>08 2 00 08080</t>
  </si>
  <si>
    <t>Приобретение технических средств реабилитации для пунктов проката в муниципальных учреждениях системы социальной защиты населения (Закупка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</si>
  <si>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2021-2023 годы"</t>
  </si>
  <si>
    <t>МП "Управление муниципальным имуществом  и земельными ресурсами на 2021-2023 годы" (Закупка товаров, работ и услуг для обеспечения государственных (муниципальных) нужд)</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</si>
  <si>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t>
  </si>
  <si>
    <t xml:space="preserve">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t>
  </si>
  <si>
    <t>МП"Развитие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(Межбюджетные трансферты)</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</si>
  <si>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</si>
  <si>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2021-2023 годы"</t>
  </si>
  <si>
    <t>МП "Обеспечение общественного порядка и противодействие преступности в Кунашакском  районе на 2021-2023 годы" (Закупка товаров, работ и услуг для обеспечения государственных (муниципальных) нужд)</t>
  </si>
  <si>
    <t>МП "Профилактика терроризма и экстремизма на территории  Кунашакского района на 2021-2023 годы"</t>
  </si>
  <si>
    <t>МП "Профилактика терроризма и экстремизма на территории  Кунашакского района на 2021-2023 годы" (Закупка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</si>
  <si>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</si>
  <si>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t>
  </si>
  <si>
    <t>МП «Описание местоположения границ  населенных пунктов Кунашакского муниципального района на 2021-2023 годы» (Закупка товаров, работ и услуг для обеспечения государственных (муниципальных) нужд)</t>
  </si>
  <si>
    <t>МП «Описание местоположения границ  населенных пунктов Кунашакского муниципального района на 2021-2023 годы»</t>
  </si>
  <si>
    <t>Подрограмма "Развитие дополнительного образования Кунашакского муниципального района"</t>
  </si>
  <si>
    <t xml:space="preserve">Подрограмма "Отдых, оздоровлние, занятость детей и молодежи Кунашакского муниципального района" </t>
  </si>
  <si>
    <t xml:space="preserve">Подрограмма "Развитие общего образования Кунашакского муниципального района" </t>
  </si>
  <si>
    <t>Подрограмма "Развитие дошкольного образования Кунашакского муниципального района"</t>
  </si>
  <si>
    <t xml:space="preserve">Подрограмма "Капитальный ремонт образовательных организаций Кунашакского муниципального района" </t>
  </si>
  <si>
    <t xml:space="preserve">Подрограмма "Отдых, оздоровление, занятость детей и молодежи Кунашакского муниципального района" </t>
  </si>
  <si>
    <t>Подрограмма "Профилактика безнадзорности и правонарушений несовершеннолетних"</t>
  </si>
  <si>
    <t>Подрограмма "Прочие мероприятия в области образования "</t>
  </si>
  <si>
    <t>Подрограмма "Развитие дошкольного образования Кунашакского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</si>
  <si>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дошкольного образования Кунашакского муниципального района"(Закупка товаров, работ и услуг для обеспечения государственных (муниципальных) нужд)</t>
  </si>
  <si>
    <t>Подрограмма "Развитие дошкольного образования Кунашакского муниципального района"  (Иные бюджетные ассигнования)</t>
  </si>
  <si>
    <t>Подрограмма "Развитие общего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</si>
  <si>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общего образования Кунашакского муниципального района"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</si>
  <si>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(Предоставление субсидий бюджетным, автономным учреждениям и иным некоммерческим организациям)</t>
  </si>
  <si>
    <t>Подрограмма "Развитие общего образования Кунашакского муниципального района" (Иные бюджетные ассигнования)</t>
  </si>
  <si>
    <t xml:space="preserve">Подрограмма "Развитие дополнительного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</si>
  <si>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Подрограмма "Развитие дополнительного образования Кунашакского муниципального района" (Закупка товаров, работ и услуг для обеспечения государственных (муниципальных) нужд)</t>
  </si>
  <si>
    <t>Подрограмма "Капитальный ремонт образовательных организаций Кунашакского муниципального района"  (Закупка товаров, работ и услуг для обеспечения государственных (муниципальных) нужд)</t>
  </si>
  <si>
    <t>Подрограмма "Профилактика безнадзорности и правонарушений несовершеннолетних"  (Закупка товаров, работ и услуг для обеспечения государственных (муниципальных) нужд)</t>
  </si>
  <si>
    <t>Подрограмма "Прочие мероприятия в области образования " (Иные бюджетные ассигнования)</t>
  </si>
  <si>
    <t>Подрограмма "Прочие мероприятия в области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</si>
  <si>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</si>
  <si>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"Отдых, оздоровлние, занятость детей и молодежи Кунашакского муниципального района"  (Закупка товаров, работ и услуг для обеспечения государственных (муниципальных) нужд)</t>
  </si>
  <si>
    <t>Подрограмма "Отдых, оздоровление, занятость детей и молодежи Кунашакского муниципального района" (Предоставление субсидий бюджетным, автономным учреждениям и иным некоммерческим организациям)</t>
  </si>
  <si>
    <t>МП «Энергосбережение на территории Кунашакского муниципального района Челябинской области на  2021-2023 годы» (Закупка товаров, работ и услуг для обеспечения государственных (муниципальных) нужд)</t>
  </si>
  <si>
    <t>МП «Энергосбережение на территории Кунашакского муниципального района Челябинской области на  2021-2023 годы»</t>
  </si>
  <si>
    <t>МП "Развитие культуры Кунашакского муниципального района на 2021-2023 годы"</t>
  </si>
  <si>
    <t xml:space="preserve">Подпрограмма "Совершенстование библиотечного обслуживания Кунашакского муниципального района" </t>
  </si>
  <si>
    <t xml:space="preserve">Подпрограмма "Развитие музейной деятельности районного историко-краеведческого музея" </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</si>
  <si>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</si>
  <si>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(Иные бюджетные ассигнования)</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</si>
  <si>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(Предоставление субсидий бюджетным, автономным учреждениям и иным некоммерческим организациям)</t>
  </si>
  <si>
    <t>Подпрограмма "Развитие музейной деятельности районного историко-краеведческого музея"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</si>
  <si>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</si>
  <si>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(Закупка товаров, работ и услуг для обеспечения государственных (муниципальных) нужд)</t>
  </si>
  <si>
    <t>Подпрограмма "Развитие музейной деятельности районного историко-краеведческого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</si>
  <si>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"Совершенстование библиотечного обслуживания Кунашакского муниципального района"  (Иные бюджетные ассигнования)</t>
  </si>
  <si>
    <t>Подпрограмма "Совершенстование библиотечного обслуживания Кунашакского муниципального района" (Закупка товаров, работ и услуг для обеспечения государственных (муниципальных) нужд)</t>
  </si>
  <si>
    <t>79 0 00 35020</t>
  </si>
  <si>
    <t>МП «Комплексное развитие Кунашакского муниципального района  на 2020-2022 годы» (Закупка товаров, работ и услуг для обеспечения государственных (муниципальных) нужд)</t>
  </si>
  <si>
    <t>20 1 00 20043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</si>
  <si>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</si>
  <si>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государственных (муниципальных) нужд)</t>
  </si>
  <si>
    <t>79 4 00 S0043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</si>
  <si>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обеспечения государственных (муниципальных) нужд)</t>
  </si>
  <si>
    <t xml:space="preserve">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 
</t>
  </si>
  <si>
    <t>79 2 00 35010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</si>
  <si>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t>
  </si>
  <si>
    <t>99 0 00 99600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</si>
  <si>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</si>
  <si>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</si>
  <si>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</si>
  <si>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t>
  </si>
  <si>
    <t>03 1 00 L3044</t>
  </si>
  <si>
    <t>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</si>
  <si>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</si>
  <si>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</si>
  <si>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61 6 00 61080</t>
  </si>
  <si>
    <t>Государственная программа Челябинской области «Развитие сельского хозяйства в Челябинской области»</t>
  </si>
  <si>
    <t>61 0 00 00000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</si>
  <si>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</si>
  <si>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28 2 00 28540</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</si>
  <si>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</si>
  <si>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(Социальное обеспечение и иные выплаты населению)</t>
  </si>
  <si>
    <t>Проведение комплексных кадастровых ра-бот на территории Челябинской области</t>
  </si>
  <si>
    <t>99 0 00 R5110</t>
  </si>
  <si>
    <t>Проведение комплексных кадастровых ра-бот на территории Челябинской области  (Закупка товаров, работ и услуг для обеспечения государственных (муниципальных) нужд)</t>
  </si>
  <si>
    <t>79 8 00 35010</t>
  </si>
  <si>
    <t>2023 год</t>
  </si>
  <si>
    <t>7</t>
  </si>
  <si>
    <t>Приложение 7</t>
  </si>
  <si>
    <t>Государственная программа Челябинской области «Развитие культуры в Челябинской области»</t>
  </si>
  <si>
    <t>68 0 00 00000</t>
  </si>
  <si>
    <t xml:space="preserve">Государственная программа Челябинской области "Повышение эффективности реализации молодежной политики в Челябинской области" 
</t>
  </si>
  <si>
    <t>68 6 A1 5519Д</t>
  </si>
  <si>
    <t>Обеспечение учреждений культуры специализированным автотранспортом для обслуживания населения, в том числе сельского населения</t>
  </si>
  <si>
    <t>Обеспечение учреждений культуры специализированным автотранспортом для обслуживания населения, в том числе сельского населения (Закупка товаров, работ и услуг для обеспечения государственных (муниципальных) нужд)</t>
  </si>
  <si>
    <t>Организация и проведение региональной акции по скандинавской ходьбе «Уральская тропа»</t>
  </si>
  <si>
    <t>20 3 00 20049</t>
  </si>
  <si>
    <t>Дополнительные расходы на доведение средней заработной платы тренеров и инструкторов по спорту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t>
  </si>
  <si>
    <t>20 4 00 2004И</t>
  </si>
  <si>
    <t>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t>
  </si>
  <si>
    <t>20 4 00 2004К</t>
  </si>
  <si>
    <t>Приобретение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t>
  </si>
  <si>
    <t>20 4 00 2004Л</t>
  </si>
  <si>
    <t>Организация и проведение региональной акции по скандинавской ходьбе «Уральская тропа» (Закупка товаров, работ и услуг для государственных (муниципальных) нужд)</t>
  </si>
  <si>
    <t>Дополнительные расходы на доведение средней заработной платы тренеров и инструкторов по спорту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</si>
  <si>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</si>
  <si>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Приобретение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 (Закупка товаров, работ и услуг для государственных (муниципальных) нужд)</t>
  </si>
  <si>
    <t>Проведение капитального ремонта зданий и сооружений муниципальных организаций дошкольного образования</t>
  </si>
  <si>
    <t>04 1 00 04080</t>
  </si>
  <si>
    <t>Проведение капитального ремонта зданий и сооружений муниципальных организаций дошкольного образования (Закупка товаров, работ и услуг для обеспечения государственных (муниципальных) нужд)</t>
  </si>
  <si>
    <t>Проведение ремонтных работ по замене оконных блоков в муниципальных общеобразовательных организациях</t>
  </si>
  <si>
    <t>03 1 00 03330</t>
  </si>
  <si>
    <t>Проведение ремонтных работ по замене оконных блоков в муниципальных общеобразовательных организациях (Закупка товаров, работ и услуг для обеспечения государственных (муниципальных) нужд)</t>
  </si>
  <si>
    <t>Проведение капитального ремонта зданий муниципальных общеобразовательных организаций</t>
  </si>
  <si>
    <t>11 2 00 11010</t>
  </si>
  <si>
    <t>Государственная программа Челябинской области «Содействие созданию в Челябинской области новых мест в общеобразовательных организациях»</t>
  </si>
  <si>
    <t>Проведение капитального ремонта зданий муниципальных общеобразовательных организаций (Закупка товаров, работ и услуг для обеспечения государственных (муниципальных) нужд)</t>
  </si>
  <si>
    <t>Проведение капитального ремонта зданий и сооружений муниципальных организаций отдыха и оздоровления детей</t>
  </si>
  <si>
    <t>03 1 00 03310</t>
  </si>
  <si>
    <t>Проведение капитального ремонта зданий и сооружений муниципальных организаций отдыха и оздоровления детей (Предоставление субсидий бюджетным, автономным учреждениям и иным некоммерческим организациям)</t>
  </si>
  <si>
    <t>03 2 E1 51690</t>
  </si>
  <si>
    <t>Государственная программа Челябинской области «Охрана окружающей среды Челябинской области»</t>
  </si>
  <si>
    <t>43 0 00 00000</t>
  </si>
  <si>
    <t>Рекультивация земельных участков, нару-шенных размещением твердых коммунальных отходов, и ликвидация объектов накопленного экологического вреда</t>
  </si>
  <si>
    <t>Рекультивация земельных участков, нару-шенных размещением твердых коммунальных отходов, и ликвидация объектов накопленного экологического вреда (Закупка товаров, работ и услуг для государственных (муниципальных) нужд)</t>
  </si>
  <si>
    <t>Обеспечение мероприятий по переселению граждан из аварийного жилищного фонда за счет средств областного бюджета</t>
  </si>
  <si>
    <t>0501</t>
  </si>
  <si>
    <t>Жилищное хозяйство</t>
  </si>
  <si>
    <t>Областная адресная программа «Переселение в 2019-2025 годах граждан из аварийного жилищного фонда в городах и районах Челябинской области»</t>
  </si>
  <si>
    <t>Обеспечение мероприятий по переселению граждан из аварийного жилищного фонда за счет средств областного бюджета (Капитальные вложения в объекты недвижимого имущества государственной (муниципальной) собственности)</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</si>
  <si>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</si>
  <si>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 xml:space="preserve">Государственная программа Челябинской области "Развитие физической культуры и спорта в Челябинской области" 
</t>
  </si>
  <si>
    <t>МП "Повышение безопасности дорожного движения в Кунашакском муниципальном районе"</t>
  </si>
  <si>
    <t xml:space="preserve">МП "Развитие физической культуры и спорта в Кунашакском муниципальном районе" </t>
  </si>
  <si>
    <t xml:space="preserve">Государственная программа Челябинской области "Развитие культуры и туризма в Челябинской области"
</t>
  </si>
  <si>
    <t>Обеспечение развития и укрепления материально-технической базы домов культуры в населенных пунктах с числом жителей до 50 тысяч человек</t>
  </si>
  <si>
    <t>38 6 00 L4670</t>
  </si>
  <si>
    <t>Обеспечение развития и укрепления материально-технической базы домов культуры в населенных пунктах с числом жителей до 50 тысяч человек (Закупка товаров, работ и услуг для государственных (муниципальных) нужд)</t>
  </si>
  <si>
    <t>Государственная программа Челябинской области «Обеспечение доступным и комфортным жильем граждан Российской Федерации в Челябинской области»</t>
  </si>
  <si>
    <t>Предоставление молодым семьям - участникам подпрограммы социальных выплат на приобретение (строительство) жилья</t>
  </si>
  <si>
    <t>14 4 00 L4970</t>
  </si>
  <si>
    <t>Предоставление молодым семьям - участникам подпрограммы социальных выплат на приобретение (строительство) жилья (Социальное обеспечение и иные выплаты населению)</t>
  </si>
  <si>
    <t>Государственная программа Челябинской области «Стимулирование развития жилищного строительства в Челябинской области»</t>
  </si>
  <si>
    <t>23 0 00 00000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</si>
  <si>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t>
  </si>
  <si>
    <t>23 1 00 23020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</si>
  <si>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 (Закупка товаров, работ и услуг для государственных (муниципальных) нужд)</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</si>
  <si>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</si>
  <si>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03 5 E4 52080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</si>
  <si>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(Закупка товаров, работ и услуг для обеспечения государственных (муниципальных) нужд)</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</si>
  <si>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</si>
  <si>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03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</si>
  <si>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(Закупка товаров, работ и услуг для обеспечения государственных (муниципальных) нужд)</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</si>
  <si>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</si>
  <si>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03 1 00 53034</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</si>
  <si>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</si>
  <si>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</si>
  <si>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Ведомственная структура расходов районного бюджета на 2023 - 2024 годы</t>
  </si>
  <si>
    <t>Распределение бюджетных ассигнований по целевым статьям (государственным, муниципальным программам и непрограммным направлениям деятельности), группам видов расходов, разделам и подразделам классификации расходов бюджетов на 2023-2024 годы</t>
  </si>
  <si>
    <t>Распределение бюджетных ассигнований и по разделам и подразделам классификации расходов бюджетов на 2023 - 2024 годы</t>
  </si>
  <si>
    <t>2024 год</t>
  </si>
  <si>
    <t>43 2 G1 43030</t>
  </si>
  <si>
    <t>85 0 00 00000</t>
  </si>
  <si>
    <t>85 0 F3 67484</t>
  </si>
  <si>
    <t>Подпрограмма «Повышение транспортной доступности для населения в Челябинской области»</t>
  </si>
  <si>
    <t>06 6 00 00000</t>
  </si>
  <si>
    <t>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t>
  </si>
  <si>
    <t>06 6 00 06160</t>
  </si>
  <si>
    <t>99 0 00 L5110</t>
  </si>
  <si>
    <t>0310</t>
  </si>
  <si>
    <t>Обеспечение пожарной безопасности</t>
  </si>
  <si>
    <t>Государственная программа Челябинской области «Профилактика безнадзорности и правонарушений несовершеннолетних в Челябинской области»</t>
  </si>
  <si>
    <t>29 0 00 00000</t>
  </si>
  <si>
    <t>Организация профильных смен для детей, состоящих на профилактическом учете</t>
  </si>
  <si>
    <t>29 0 00 29010</t>
  </si>
  <si>
    <t>Организация профильных смен для детей, состоящих на профилактическом учете (Предоставление субсидий бюджетным, автономным учреждениям и иным некоммерческим организациям)</t>
  </si>
  <si>
    <t>03 2 E1 03050</t>
  </si>
  <si>
    <t>Оборудование пунктов проведения экзаменов государственной итоговой аттестации по образовательным программам среднего общего образования</t>
  </si>
  <si>
    <t>Оборудование пунктов проведения экзаменов государственной итоговой аттестации по образовательным программам среднего общего образования (Закупка товаров, работ и услуг для обеспечения государственных (муниципальных) нужд)</t>
  </si>
  <si>
    <t>68 6 00 68100</t>
  </si>
  <si>
    <t>Укрепление материально-технической базы и оснащение оборудованием детских школ искусств</t>
  </si>
  <si>
    <t>Укрепление материально-технической базы и оснащение оборудованием детских школ искусств (Закупка товаров, работ и услуг для обеспечения государственных (муниципальных) нужд)</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</si>
  <si>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</si>
  <si>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68 1 00 L5191</t>
  </si>
  <si>
    <t>Модернизация библиотек в части комплектования книжных фондов библиотек муниципальных образований и государственных общедоступных библиотек (Закупка товаров, работ и услуг для обеспечения государственных (муниципальных) нужд)</t>
  </si>
  <si>
    <t>Приобретение спортивного инвентаря и оборудования для физкультурно-спортивных организаций</t>
  </si>
  <si>
    <t>20 1 00 20044</t>
  </si>
  <si>
    <t>Приобретение спортивного инвентаря и оборудования для физкультурно-спортивных организаций (Закупка товаров, работ и услуг для государственных (муниципальных) нужд)</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</si>
  <si>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t>
  </si>
  <si>
    <t>28 2 00 28580</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</si>
  <si>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(Социальное обеспечение и иные выплаты населению)</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</si>
  <si>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</si>
  <si>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68 6 00 68120</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</si>
  <si>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(Закупка товаров, работ и услуг для обеспечения государственных (муниципальных) нужд)</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</si>
  <si>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</si>
  <si>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(Закупка товаров, работ и услуг для обеспечения государственных (муниципальных) нужд)</t>
  </si>
  <si>
    <t>68 6 00 68110</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</si>
  <si>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</si>
  <si>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 (Закупка товаров, работ и услуг для обеспечения государственных (муниципальных) нужд)</t>
  </si>
  <si>
    <t>99 0 00 S9600</t>
  </si>
  <si>
    <t>МП "Развитие образования в Кунашакском муниципальном районе на 2023-2025 годы"</t>
  </si>
  <si>
    <t>МП "Повышение эффективности реализации молодежной политики в Кунашакском муниципальном районе на 2023-2025 годы"</t>
  </si>
  <si>
    <t>МП "Развитие физической культуры и спорта в Кунашакском муниципальном районе на 2023-2025 годы"</t>
  </si>
  <si>
    <t>МП "Повышение безопасности дорожного движения в Кунашакском муниципальном районе на 2023-2025 годы"</t>
  </si>
  <si>
    <t>Подпрограмма "Создание безопасных условий для движения пешеходов в Кунишакском муниципальном районе на 2023-2025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</si>
  <si>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2023-2025 годы"</t>
  </si>
  <si>
    <t>МП «Комплексное развитие Кунашакского муниципального района  на 2023-2025 годы»</t>
  </si>
  <si>
    <t xml:space="preserve">Государственная программа Челябинской области "Благоустройство населенных пунктов Челябинской области" 
</t>
  </si>
  <si>
    <t>МП "Доступное и комфортное жилье - гражданам России в Кунашакском муниципальном районена 2023-2025 гг."</t>
  </si>
  <si>
    <t>МП «Улучшение условий охраны труда в Кунашакском муниципальном районе на 2022-2024 годы»</t>
  </si>
  <si>
    <t>МП "Противодействия коррупции на территории Кунашакского муниципального района на 2023-2025 годы"</t>
  </si>
  <si>
    <t>МП "Развитие малого и среднего предпринимательства, сельского хозяйства и рыболовства в Кунашакском муниципальном районе на 2023-2025 годы"</t>
  </si>
  <si>
    <t>МП "Комплексные меры по профилактике наркомании в Кунашакском муниципальном районе на 2023-2025 годы"</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</si>
  <si>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2023 год и плановый период до 2025 года"</t>
  </si>
  <si>
    <t>МП "Развитие средств массовой информации в Кунашакском муниципальном районе на 2023-2025 годы"</t>
  </si>
  <si>
    <t xml:space="preserve">Государственная программа Челябинской области «Развитие социальной защиты населения в Челябинской области» </t>
  </si>
  <si>
    <t>МП "Развитие социальной защиты населения Кунашакского муниципального района" на 2023-2025 годы"</t>
  </si>
  <si>
    <t>Муниципальная программа «Развитие общественного пассажирского транспорта в Кунашакском муниципальном районе на 2023-2025 годы»</t>
  </si>
  <si>
    <t>МП "Доступное и комфортное жилье - гражданам России в Кунашакском муниципальном районе Челябинской области на 2023-2025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</si>
  <si>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2022-2025гг.</t>
  </si>
  <si>
    <t>Подпрограмма "Ликвидация объектов накопленного экологического вреда (свалок ТКО) на территории Кунашакского муниципального района на 2023-2025 годы"</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</si>
  <si>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</si>
  <si>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</si>
  <si>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 xml:space="preserve">Государственная программа Челябинской области "Повышение эффективности реализации молодежной политики в Челябинской области"
</t>
  </si>
  <si>
    <t xml:space="preserve">Государственная программа Челябинской области "Развитие сельского хозяйства в Челябинской области"
</t>
  </si>
  <si>
    <t xml:space="preserve">Государственная программа Челябинской области "Благоустройство населенных пунктов Челябинской области"
</t>
  </si>
  <si>
    <t>МП "Улучшение условий и охраны труда в Кунашакском муниципальном районе на 2022-2025 годы" (Закупка товаров, работ и услуг для обеспечения государственных (муниципальных) нужд)</t>
  </si>
  <si>
    <t>МП "Проиводействия коррупции на территории Кунашакского муниципального района на 2023-2025 годы" (Закупка товаров, работ и услуг для обеспечения государственных (муниципальных) нужд)</t>
  </si>
  <si>
    <t>МП "Развитие средств массовой информации в Кунашакском муниципальном районе на 2023-2025 годы" (Предоставление субсидий бюджетным, автономным учреждениям и иным некоммерческим организациям)</t>
  </si>
  <si>
    <t>МП "Развитие малого и среднего предпринимательства, сельского хозяйства и рыболовства в Кунашакском муниципальном районе на 2023-2025 годы" (Закупка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</si>
  <si>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рыболовства в Кунашакском муниципальном районе на 2023-2025 годы" (Социальное обеспечение и иные выплаты населению)</t>
  </si>
  <si>
    <t>Муниципальная программа «Развитие общественного пассажирского транспорта в Кунашакском муниципальном районе на 2023-2025 годы» (Закупка товаров, работ и услуг для обеспечения государственных (муниципальных) нужд)</t>
  </si>
  <si>
    <t>МП "Развитие образования в Кунашакском муниципальном районе на 2023-2025 годы""</t>
  </si>
  <si>
    <t>МП "Комплексные меры по профилактике наркомании в Кунашакском муниципальном районе  на 2023-2025 годы" (Закупка товаров, работ и услуг для обеспечения государственных (муниципальных) нужд)</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</si>
  <si>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2023 год и плановый период до 2025 года" (Закупка товаров, работ и услуг для обеспечения государственных (муниципальных) нужд)</t>
  </si>
  <si>
    <t>Подпрограмма "Создание безопасных условий для движения пешеходов в Кунишакском муниципальном районе на 2023-2025 годы"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</si>
  <si>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2023-2025 годы"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</si>
  <si>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2023-2025 годы" (Предоставление субсидий бюджетным, автономным учреждениям и иным некоммерческим организациям)</t>
  </si>
  <si>
    <t>МП "Развитие здравоохранения Кунашакского муниципального района на 2023-2025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</si>
  <si>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2023-2025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</si>
  <si>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2023-2025 годы" (Социальное обеспечение и иные выплаты населению)</t>
  </si>
  <si>
    <t>МП "Развитие социальной защиты населения Кунашакского муниципального района" на 2023-2025 годы" (Предоставление субсидий бюджетным, автономным учреждениям и иным некоммерческим организациям)</t>
  </si>
  <si>
    <t>МП "Доступное и комфортное жилье - гражданам России" в Кунашакском муниципальном районе Челябинской области на 2023-2025 гг."</t>
  </si>
  <si>
    <t>Подпрограмма "Ликвидация объектов накопленного экологического вреда (свалок ТКО) на территории Кунашакского муниципального района на 2023-2025 годы" (Закупка товаров, работ и услуг для обеспечения государственных (муниципальных) нужд)</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</si>
  <si>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2022-2024гг.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</si>
  <si>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2023-2025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</si>
  <si>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физической культуры и спорта в Кунашакском муниципальном районе" на 2023-2025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</si>
  <si>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2023-2025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</si>
  <si>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2023-2025 годы (Иные бюджетные ассигнования)</t>
  </si>
  <si>
    <t>Подпрограмма "Совершенстование библиотечного обслуживания Кунашакского муниципального района" на 2021-2023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</si>
  <si>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3</t>
  </si>
  <si>
    <t>Приложение 5</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</si>
</sst>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
    <numFmt numFmtId="196" formatCode="#,##0.00000"/>
    <numFmt numFmtId="197" formatCode="0.000"/>
    <numFmt numFmtId="198" formatCode="[$-FC19]d\ mmmm\ yyyy\ &quot;г.&quot;"/>
    <numFmt numFmtId="199" formatCode="#,##0.000;[Red]#,##0.000"/>
    <numFmt numFmtId="200" formatCode="#,##0.000_ ;[Red]\-#,##0.000\ "/>
    <numFmt numFmtId="201" formatCode="000000"/>
    <numFmt numFmtId="202" formatCode="0000"/>
    <numFmt numFmtId="203" formatCode="_(* #,##0.000_);_(* \(#,##0.000\);_(* &quot;-&quot;??_);_(@_)"/>
    <numFmt numFmtId="204" formatCode="_(* #,##0.0000_);_(* \(#,##0.0000\);_(* &quot;-&quot;??_);_(@_)"/>
    <numFmt numFmtId="205" formatCode="#,##0.000\ _₽"/>
  </numFmts>
  <fonts count="60">
    <font>
      <sz val="10"/>
      <name val="Arial"/>
      <family val="0"/>
    </font>
    <font>
      <b/>
      <sz val="10"/>
      <name val="Arial"/>
      <family val="2"/>
    </font>
    <font>
      <sz val="8"/>
      <name val="Arial Cyr"/>
      <family val="0"/>
    </font>
    <font>
      <b/>
      <sz val="8"/>
      <name val="Arial"/>
      <family val="2"/>
    </font>
    <font>
      <b/>
      <i/>
      <sz val="8"/>
      <name val="Arial"/>
      <family val="2"/>
    </font>
    <font>
      <sz val="8"/>
      <name val="Arial"/>
      <family val="2"/>
    </font>
    <font>
      <i/>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12"/>
      <name val="Times New Roman"/>
      <family val="1"/>
    </font>
    <font>
      <sz val="10"/>
      <color indexed="10"/>
      <name val="Arial"/>
      <family val="2"/>
    </font>
    <font>
      <b/>
      <sz val="8"/>
      <name val="Times New Roman"/>
      <family val="1"/>
    </font>
    <font>
      <b/>
      <sz val="10"/>
      <name val="Times New Roman"/>
      <family val="1"/>
    </font>
    <font>
      <b/>
      <sz val="12"/>
      <name val="Times New Roman"/>
      <family val="1"/>
    </font>
    <font>
      <b/>
      <i/>
      <sz val="10"/>
      <name val="Times New Roman"/>
      <family val="1"/>
    </font>
    <font>
      <b/>
      <sz val="11"/>
      <name val="Times New Roman"/>
      <family val="1"/>
    </font>
    <font>
      <b/>
      <sz val="8"/>
      <name val="Arial Cyr"/>
      <family val="0"/>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8"/>
      <name val="Arial"/>
      <family val="2"/>
    </font>
    <font>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00"/>
      <name val="Arial"/>
      <family val="2"/>
    </font>
    <font>
      <sz val="8"/>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969696"/>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0" fillId="0" borderId="0">
      <alignment/>
      <protection/>
    </xf>
    <xf numFmtId="0" fontId="10"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175">
    <xf numFmtId="0" fontId="0" fillId="0" borderId="0" xfId="0" applyAlignment="1">
      <alignment/>
    </xf>
    <xf numFmtId="0" fontId="0" fillId="0" borderId="0" xfId="0" applyAlignment="1">
      <alignment horizontal="right"/>
    </xf>
    <xf numFmtId="0" fontId="2" fillId="0" borderId="0" xfId="0" applyFont="1" applyAlignment="1">
      <alignment horizontal="lef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7" fillId="32"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wrapText="1"/>
    </xf>
    <xf numFmtId="49" fontId="6" fillId="0" borderId="10"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1" fillId="0" borderId="0" xfId="0" applyFont="1" applyAlignment="1">
      <alignment vertical="top" wrapText="1"/>
    </xf>
    <xf numFmtId="0" fontId="12"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xf>
    <xf numFmtId="0" fontId="6" fillId="0" borderId="10" xfId="0" applyNumberFormat="1" applyFont="1" applyFill="1" applyBorder="1" applyAlignment="1">
      <alignment horizontal="left" vertical="top" wrapText="1"/>
    </xf>
    <xf numFmtId="0" fontId="14" fillId="0" borderId="0" xfId="0" applyFont="1" applyFill="1" applyAlignment="1">
      <alignment/>
    </xf>
    <xf numFmtId="0" fontId="5" fillId="0" borderId="0" xfId="0" applyFont="1" applyAlignment="1">
      <alignment/>
    </xf>
    <xf numFmtId="0" fontId="3" fillId="0" borderId="0" xfId="0" applyFont="1" applyAlignment="1">
      <alignment/>
    </xf>
    <xf numFmtId="0" fontId="6" fillId="0" borderId="10" xfId="0" applyFont="1" applyFill="1" applyBorder="1" applyAlignment="1">
      <alignment horizontal="left" wrapText="1"/>
    </xf>
    <xf numFmtId="2" fontId="6" fillId="0" borderId="10" xfId="0" applyNumberFormat="1" applyFont="1" applyBorder="1" applyAlignment="1">
      <alignment horizontal="left" vertical="top" wrapText="1"/>
    </xf>
    <xf numFmtId="0" fontId="11" fillId="0" borderId="0" xfId="0" applyFont="1" applyFill="1" applyAlignment="1">
      <alignment/>
    </xf>
    <xf numFmtId="0" fontId="5" fillId="0" borderId="0" xfId="0" applyFont="1" applyAlignment="1">
      <alignment wrapText="1"/>
    </xf>
    <xf numFmtId="2" fontId="5" fillId="0" borderId="10" xfId="0" applyNumberFormat="1" applyFont="1" applyFill="1" applyBorder="1" applyAlignment="1">
      <alignment horizontal="left" vertical="top" wrapText="1"/>
    </xf>
    <xf numFmtId="2" fontId="5" fillId="0" borderId="10" xfId="0" applyNumberFormat="1" applyFont="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10" xfId="0" applyNumberFormat="1" applyFont="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0" xfId="0" applyFont="1" applyAlignment="1">
      <alignment wrapText="1"/>
    </xf>
    <xf numFmtId="193" fontId="5" fillId="0" borderId="10" xfId="0" applyNumberFormat="1" applyFont="1" applyFill="1" applyBorder="1" applyAlignment="1">
      <alignment horizontal="right" vertical="center" wrapText="1"/>
    </xf>
    <xf numFmtId="0" fontId="13" fillId="0" borderId="0" xfId="0" applyFont="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193" fontId="3" fillId="0"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right" vertical="center" wrapText="1"/>
    </xf>
    <xf numFmtId="193"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5" fillId="0" borderId="11" xfId="0" applyFont="1" applyBorder="1" applyAlignment="1">
      <alignment horizontal="center" vertical="top"/>
    </xf>
    <xf numFmtId="0" fontId="16" fillId="33" borderId="11" xfId="0" applyFont="1" applyFill="1" applyBorder="1" applyAlignment="1">
      <alignment vertical="top"/>
    </xf>
    <xf numFmtId="0" fontId="18" fillId="0" borderId="11" xfId="0" applyFont="1" applyBorder="1" applyAlignment="1">
      <alignment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0" fontId="19" fillId="33" borderId="11" xfId="0" applyFont="1" applyFill="1" applyBorder="1" applyAlignment="1">
      <alignment vertical="top"/>
    </xf>
    <xf numFmtId="49" fontId="0" fillId="0" borderId="0" xfId="0" applyNumberFormat="1" applyAlignment="1">
      <alignment/>
    </xf>
    <xf numFmtId="49" fontId="15" fillId="0" borderId="13" xfId="0" applyNumberFormat="1" applyFont="1" applyBorder="1" applyAlignment="1">
      <alignment horizontal="center" vertical="top" wrapText="1"/>
    </xf>
    <xf numFmtId="49" fontId="16" fillId="33" borderId="13" xfId="0" applyNumberFormat="1" applyFont="1" applyFill="1" applyBorder="1" applyAlignment="1">
      <alignment horizontal="center" vertical="top" wrapText="1"/>
    </xf>
    <xf numFmtId="49" fontId="18" fillId="0" borderId="13" xfId="0" applyNumberFormat="1" applyFont="1" applyBorder="1" applyAlignment="1">
      <alignment horizontal="center" vertical="top" wrapText="1"/>
    </xf>
    <xf numFmtId="49" fontId="16" fillId="33" borderId="11" xfId="0" applyNumberFormat="1" applyFont="1" applyFill="1" applyBorder="1" applyAlignment="1">
      <alignment horizontal="center" vertical="top" wrapText="1"/>
    </xf>
    <xf numFmtId="49" fontId="19" fillId="33" borderId="13" xfId="0" applyNumberFormat="1" applyFont="1" applyFill="1" applyBorder="1" applyAlignment="1">
      <alignment horizontal="center" vertical="top" wrapText="1"/>
    </xf>
    <xf numFmtId="193" fontId="16" fillId="33" borderId="13" xfId="0" applyNumberFormat="1" applyFont="1" applyFill="1" applyBorder="1" applyAlignment="1">
      <alignment horizontal="center"/>
    </xf>
    <xf numFmtId="193" fontId="18" fillId="0" borderId="13" xfId="0" applyNumberFormat="1" applyFont="1" applyBorder="1" applyAlignment="1">
      <alignment horizontal="center" vertical="top"/>
    </xf>
    <xf numFmtId="193" fontId="16" fillId="33" borderId="13" xfId="0" applyNumberFormat="1" applyFont="1" applyFill="1" applyBorder="1" applyAlignment="1">
      <alignment horizontal="center" vertical="top"/>
    </xf>
    <xf numFmtId="193" fontId="19" fillId="33" borderId="13" xfId="0" applyNumberFormat="1" applyFont="1" applyFill="1" applyBorder="1" applyAlignment="1">
      <alignment horizontal="center" vertical="top"/>
    </xf>
    <xf numFmtId="0" fontId="16" fillId="0" borderId="11" xfId="0" applyFont="1" applyFill="1" applyBorder="1" applyAlignment="1">
      <alignment vertical="top" wrapText="1"/>
    </xf>
    <xf numFmtId="49" fontId="16" fillId="0" borderId="13" xfId="0" applyNumberFormat="1" applyFont="1" applyFill="1" applyBorder="1" applyAlignment="1">
      <alignment horizontal="center" vertical="top" wrapText="1"/>
    </xf>
    <xf numFmtId="193" fontId="16" fillId="0" borderId="13" xfId="0" applyNumberFormat="1" applyFont="1" applyFill="1" applyBorder="1" applyAlignment="1">
      <alignment horizontal="center" vertical="top"/>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93" fontId="5" fillId="0" borderId="10" xfId="0" applyNumberFormat="1" applyFont="1" applyFill="1" applyBorder="1" applyAlignment="1">
      <alignment horizontal="right" vertical="center"/>
    </xf>
    <xf numFmtId="193" fontId="3" fillId="32" borderId="10" xfId="0" applyNumberFormat="1"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193" fontId="6" fillId="0" borderId="10" xfId="0" applyNumberFormat="1" applyFont="1" applyFill="1" applyBorder="1" applyAlignment="1">
      <alignment horizontal="center" vertical="center" wrapText="1"/>
    </xf>
    <xf numFmtId="193" fontId="3" fillId="0" borderId="10" xfId="0" applyNumberFormat="1" applyFont="1" applyFill="1" applyBorder="1" applyAlignment="1">
      <alignment horizontal="center" vertical="center" wrapText="1"/>
    </xf>
    <xf numFmtId="193" fontId="4" fillId="32" borderId="10" xfId="0" applyNumberFormat="1" applyFont="1" applyFill="1" applyBorder="1" applyAlignment="1">
      <alignment horizontal="center" vertical="center" wrapText="1"/>
    </xf>
    <xf numFmtId="193" fontId="3" fillId="34"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0" fillId="0" borderId="0" xfId="0" applyAlignment="1">
      <alignment horizontal="center" vertical="center"/>
    </xf>
    <xf numFmtId="193" fontId="5" fillId="0"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10" xfId="0" applyNumberFormat="1" applyFont="1" applyFill="1" applyBorder="1" applyAlignment="1">
      <alignment horizontal="center" vertical="center" textRotation="90" wrapText="1"/>
    </xf>
    <xf numFmtId="49" fontId="1" fillId="34" borderId="10" xfId="0" applyNumberFormat="1" applyFont="1" applyFill="1" applyBorder="1" applyAlignment="1">
      <alignment horizontal="center" vertical="center" textRotation="90" wrapText="1"/>
    </xf>
    <xf numFmtId="193" fontId="1" fillId="34"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wrapText="1"/>
    </xf>
    <xf numFmtId="0" fontId="5" fillId="0" borderId="0" xfId="0" applyFont="1" applyFill="1" applyAlignment="1">
      <alignment/>
    </xf>
    <xf numFmtId="2" fontId="5" fillId="0" borderId="10" xfId="0" applyNumberFormat="1" applyFont="1" applyFill="1" applyBorder="1" applyAlignment="1">
      <alignment horizontal="left" wrapText="1"/>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right" vertical="center"/>
    </xf>
    <xf numFmtId="0" fontId="4"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193" fontId="6" fillId="0" borderId="10" xfId="0" applyNumberFormat="1" applyFont="1" applyFill="1" applyBorder="1" applyAlignment="1">
      <alignment horizontal="right" vertical="center"/>
    </xf>
    <xf numFmtId="0" fontId="3" fillId="0" borderId="0" xfId="0" applyFont="1" applyFill="1" applyBorder="1" applyAlignment="1">
      <alignment/>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2" fontId="5" fillId="0" borderId="0" xfId="0" applyNumberFormat="1" applyFont="1" applyAlignment="1">
      <alignment/>
    </xf>
    <xf numFmtId="2" fontId="5" fillId="0" borderId="0" xfId="0" applyNumberFormat="1" applyFont="1" applyAlignment="1">
      <alignment/>
    </xf>
    <xf numFmtId="2" fontId="3" fillId="0"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top" wrapText="1"/>
    </xf>
    <xf numFmtId="2" fontId="3" fillId="0" borderId="10" xfId="0" applyNumberFormat="1" applyFont="1" applyFill="1" applyBorder="1" applyAlignment="1">
      <alignment/>
    </xf>
    <xf numFmtId="2" fontId="5" fillId="0" borderId="10" xfId="0" applyNumberFormat="1" applyFont="1" applyFill="1" applyBorder="1" applyAlignment="1">
      <alignment vertical="top" wrapText="1"/>
    </xf>
    <xf numFmtId="2" fontId="3" fillId="0" borderId="10" xfId="0" applyNumberFormat="1" applyFont="1" applyFill="1" applyBorder="1" applyAlignment="1">
      <alignment wrapText="1"/>
    </xf>
    <xf numFmtId="49" fontId="3" fillId="0" borderId="10" xfId="0" applyNumberFormat="1" applyFont="1" applyBorder="1" applyAlignment="1">
      <alignment horizontal="left" vertical="top" wrapText="1"/>
    </xf>
    <xf numFmtId="0" fontId="1" fillId="0" borderId="0" xfId="0" applyFont="1" applyFill="1" applyAlignment="1">
      <alignment/>
    </xf>
    <xf numFmtId="49" fontId="4"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left" vertical="top" wrapText="1"/>
    </xf>
    <xf numFmtId="0" fontId="12" fillId="0" borderId="0" xfId="0" applyFont="1" applyFill="1" applyAlignment="1">
      <alignment wrapText="1"/>
    </xf>
    <xf numFmtId="0" fontId="13" fillId="0" borderId="0" xfId="0" applyFont="1" applyAlignment="1">
      <alignment horizontal="right"/>
    </xf>
    <xf numFmtId="49" fontId="2" fillId="0" borderId="10" xfId="0" applyNumberFormat="1" applyFont="1" applyBorder="1" applyAlignment="1" applyProtection="1">
      <alignment horizontal="center" vertical="center" wrapText="1"/>
      <protection/>
    </xf>
    <xf numFmtId="193" fontId="3" fillId="36"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49" fontId="18" fillId="0" borderId="13" xfId="0" applyNumberFormat="1" applyFont="1" applyFill="1" applyBorder="1" applyAlignment="1">
      <alignment horizontal="center" vertical="top" wrapText="1"/>
    </xf>
    <xf numFmtId="193" fontId="18" fillId="0" borderId="13" xfId="0" applyNumberFormat="1" applyFont="1" applyFill="1" applyBorder="1" applyAlignment="1">
      <alignment horizontal="center" vertical="top"/>
    </xf>
    <xf numFmtId="49" fontId="15" fillId="0" borderId="11" xfId="0" applyNumberFormat="1" applyFont="1" applyBorder="1" applyAlignment="1">
      <alignment horizontal="center" vertical="top" wrapText="1"/>
    </xf>
    <xf numFmtId="0" fontId="3" fillId="0" borderId="10" xfId="0" applyNumberFormat="1" applyFont="1" applyFill="1" applyBorder="1" applyAlignment="1">
      <alignment horizontal="center" vertical="center" wrapText="1"/>
    </xf>
    <xf numFmtId="193" fontId="0" fillId="0" borderId="0" xfId="0" applyNumberFormat="1" applyAlignment="1">
      <alignment/>
    </xf>
    <xf numFmtId="49" fontId="2" fillId="0" borderId="14" xfId="0" applyNumberFormat="1" applyFont="1" applyBorder="1" applyAlignment="1" applyProtection="1">
      <alignment horizontal="center" vertical="center" wrapText="1"/>
      <protection/>
    </xf>
    <xf numFmtId="0" fontId="16" fillId="36" borderId="11" xfId="0" applyFont="1" applyFill="1" applyBorder="1" applyAlignment="1">
      <alignment vertical="top" wrapText="1"/>
    </xf>
    <xf numFmtId="49" fontId="16" fillId="36" borderId="13" xfId="0" applyNumberFormat="1" applyFont="1" applyFill="1" applyBorder="1" applyAlignment="1">
      <alignment horizontal="center" vertical="top" wrapText="1"/>
    </xf>
    <xf numFmtId="193" fontId="16" fillId="36" borderId="13" xfId="0" applyNumberFormat="1" applyFont="1" applyFill="1" applyBorder="1" applyAlignment="1">
      <alignment horizontal="center" vertical="top"/>
    </xf>
    <xf numFmtId="49" fontId="21"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49" fontId="20" fillId="0" borderId="10"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193" fontId="5" fillId="0" borderId="0" xfId="0" applyNumberFormat="1" applyFont="1" applyFill="1" applyBorder="1" applyAlignment="1">
      <alignment horizontal="center" vertical="center" wrapText="1"/>
    </xf>
    <xf numFmtId="49" fontId="2" fillId="0" borderId="16" xfId="0" applyNumberFormat="1" applyFont="1" applyBorder="1" applyAlignment="1" applyProtection="1">
      <alignment horizontal="center" vertical="center" wrapText="1"/>
      <protection/>
    </xf>
    <xf numFmtId="0" fontId="5" fillId="0" borderId="17" xfId="0" applyFont="1" applyFill="1" applyBorder="1" applyAlignment="1">
      <alignment horizontal="center" vertical="center"/>
    </xf>
    <xf numFmtId="49" fontId="5" fillId="0" borderId="17" xfId="0" applyNumberFormat="1" applyFont="1" applyFill="1" applyBorder="1" applyAlignment="1">
      <alignment horizontal="center" vertical="center"/>
    </xf>
    <xf numFmtId="193" fontId="0" fillId="0" borderId="0" xfId="0" applyNumberFormat="1" applyFill="1" applyBorder="1" applyAlignment="1">
      <alignment/>
    </xf>
    <xf numFmtId="193" fontId="0" fillId="0" borderId="0" xfId="0" applyNumberFormat="1" applyBorder="1" applyAlignment="1">
      <alignment/>
    </xf>
    <xf numFmtId="193" fontId="0" fillId="0" borderId="0" xfId="0" applyNumberFormat="1" applyFill="1" applyAlignment="1">
      <alignment/>
    </xf>
    <xf numFmtId="49" fontId="2" fillId="0" borderId="10" xfId="0" applyNumberFormat="1" applyFont="1" applyFill="1" applyBorder="1" applyAlignment="1" applyProtection="1">
      <alignment horizontal="center" vertical="center" wrapText="1"/>
      <protection/>
    </xf>
    <xf numFmtId="0" fontId="58" fillId="0" borderId="10" xfId="0" applyFont="1" applyBorder="1" applyAlignment="1">
      <alignment wrapText="1"/>
    </xf>
    <xf numFmtId="0" fontId="59" fillId="0" borderId="0" xfId="0" applyFont="1" applyAlignment="1">
      <alignment horizontal="center" vertical="center"/>
    </xf>
    <xf numFmtId="0" fontId="59" fillId="0" borderId="10" xfId="0" applyFont="1" applyBorder="1" applyAlignment="1">
      <alignment wrapText="1"/>
    </xf>
    <xf numFmtId="0" fontId="4" fillId="0" borderId="10" xfId="0" applyFont="1" applyBorder="1" applyAlignment="1">
      <alignment horizontal="justify" vertical="center" wrapText="1"/>
    </xf>
    <xf numFmtId="0" fontId="5" fillId="0" borderId="10" xfId="0" applyFont="1" applyBorder="1" applyAlignment="1">
      <alignment wrapText="1"/>
    </xf>
    <xf numFmtId="49" fontId="5" fillId="0" borderId="18" xfId="0" applyNumberFormat="1" applyFont="1" applyFill="1" applyBorder="1" applyAlignment="1">
      <alignment horizontal="center" vertical="center" wrapText="1"/>
    </xf>
    <xf numFmtId="0" fontId="3" fillId="0" borderId="10" xfId="0" applyFont="1" applyBorder="1" applyAlignment="1">
      <alignment horizontal="justify" vertical="center" wrapText="1"/>
    </xf>
    <xf numFmtId="0" fontId="59" fillId="0" borderId="0" xfId="0" applyFont="1" applyAlignment="1">
      <alignment wrapText="1"/>
    </xf>
    <xf numFmtId="0" fontId="16" fillId="0" borderId="0"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horizontal="center" vertical="top"/>
    </xf>
    <xf numFmtId="49"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7" fillId="0" borderId="0" xfId="0" applyFont="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49" fontId="16" fillId="0" borderId="22"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78"/>
  <sheetViews>
    <sheetView view="pageBreakPreview" zoomScaleNormal="80" zoomScaleSheetLayoutView="100" workbookViewId="0" topLeftCell="A1">
      <selection activeCell="K9" sqref="K9"/>
    </sheetView>
  </sheetViews>
  <sheetFormatPr defaultColWidth="9.140625" defaultRowHeight="12.75"/>
  <cols>
    <col min="1" max="1" width="50.8515625" style="115" customWidth="1"/>
    <col min="2" max="2" width="14.140625" style="45" customWidth="1"/>
    <col min="3" max="3" width="9.140625" style="45" customWidth="1"/>
    <col min="4" max="4" width="9.28125" style="45" customWidth="1"/>
    <col min="5" max="5" width="9.140625" style="45" customWidth="1"/>
    <col min="6" max="7" width="13.7109375" style="43" customWidth="1"/>
    <col min="8" max="8" width="10.7109375" style="25" customWidth="1"/>
    <col min="9" max="9" width="10.28125" style="25" customWidth="1"/>
    <col min="10" max="16384" width="9.140625" style="25" customWidth="1"/>
  </cols>
  <sheetData>
    <row r="1" spans="1:7" ht="15.75">
      <c r="A1" s="114"/>
      <c r="B1" s="44"/>
      <c r="C1" s="44"/>
      <c r="D1" s="44"/>
      <c r="E1" s="44"/>
      <c r="F1" s="38"/>
      <c r="G1" s="38" t="s">
        <v>845</v>
      </c>
    </row>
    <row r="2" spans="1:7" ht="11.25">
      <c r="A2" s="114"/>
      <c r="B2" s="44"/>
      <c r="C2" s="44"/>
      <c r="D2" s="44"/>
      <c r="E2" s="44"/>
      <c r="F2" s="39"/>
      <c r="G2" s="39"/>
    </row>
    <row r="3" spans="1:7" ht="11.25" customHeight="1">
      <c r="A3" s="160" t="s">
        <v>753</v>
      </c>
      <c r="B3" s="160"/>
      <c r="C3" s="160"/>
      <c r="D3" s="160"/>
      <c r="E3" s="160"/>
      <c r="F3" s="160"/>
      <c r="G3" s="25"/>
    </row>
    <row r="4" spans="1:7" ht="11.25" customHeight="1">
      <c r="A4" s="160"/>
      <c r="B4" s="160"/>
      <c r="C4" s="160"/>
      <c r="D4" s="160"/>
      <c r="E4" s="160"/>
      <c r="F4" s="160"/>
      <c r="G4" s="25"/>
    </row>
    <row r="5" spans="1:7" ht="11.25" customHeight="1">
      <c r="A5" s="160"/>
      <c r="B5" s="160"/>
      <c r="C5" s="160"/>
      <c r="D5" s="160"/>
      <c r="E5" s="160"/>
      <c r="F5" s="160"/>
      <c r="G5" s="25"/>
    </row>
    <row r="6" spans="1:7" ht="11.25" customHeight="1">
      <c r="A6" s="160"/>
      <c r="B6" s="160"/>
      <c r="C6" s="160"/>
      <c r="D6" s="160"/>
      <c r="E6" s="160"/>
      <c r="F6" s="160"/>
      <c r="G6" s="25"/>
    </row>
    <row r="7" spans="1:7" ht="11.25" customHeight="1">
      <c r="A7" s="160"/>
      <c r="B7" s="160"/>
      <c r="C7" s="160"/>
      <c r="D7" s="160"/>
      <c r="E7" s="160"/>
      <c r="F7" s="160"/>
      <c r="G7" s="25"/>
    </row>
    <row r="8" spans="6:7" ht="12.75">
      <c r="F8" s="40"/>
      <c r="G8" s="40" t="s">
        <v>55</v>
      </c>
    </row>
    <row r="9" spans="1:7" ht="56.25" customHeight="1">
      <c r="A9" s="116" t="s">
        <v>1</v>
      </c>
      <c r="B9" s="93" t="s">
        <v>2</v>
      </c>
      <c r="C9" s="93" t="s">
        <v>3</v>
      </c>
      <c r="D9" s="93" t="s">
        <v>4</v>
      </c>
      <c r="E9" s="93" t="s">
        <v>5</v>
      </c>
      <c r="F9" s="134" t="s">
        <v>681</v>
      </c>
      <c r="G9" s="134" t="s">
        <v>755</v>
      </c>
    </row>
    <row r="10" spans="1:7" ht="12.75" customHeight="1">
      <c r="A10" s="117" t="s">
        <v>90</v>
      </c>
      <c r="B10" s="94"/>
      <c r="C10" s="94"/>
      <c r="D10" s="94"/>
      <c r="E10" s="94"/>
      <c r="F10" s="95">
        <f>F11+F34+F45+F47+F50+F53+F57+F67+F69+F74+F110+F112+F117+F120+F130+F224+F40+F43+F122+F124+F115+F222+F72+F108</f>
        <v>1335211.4000000001</v>
      </c>
      <c r="G10" s="95">
        <f>G11+G34+G45+G47+G50+G53+G57+G67+G69+G74+G110+G112+G117+G120+G130+G224+G40+G43+G122+G124+G115+G222+G72+G108</f>
        <v>1421846.4</v>
      </c>
    </row>
    <row r="11" spans="1:7" s="26" customFormat="1" ht="23.25" customHeight="1">
      <c r="A11" s="33" t="s">
        <v>514</v>
      </c>
      <c r="B11" s="3" t="s">
        <v>157</v>
      </c>
      <c r="C11" s="3"/>
      <c r="D11" s="3"/>
      <c r="E11" s="3"/>
      <c r="F11" s="41">
        <f>SUM(F12:F33)</f>
        <v>252211</v>
      </c>
      <c r="G11" s="41">
        <f>SUM(G12:G33)</f>
        <v>256190.10000000003</v>
      </c>
    </row>
    <row r="12" spans="1:7" s="26" customFormat="1" ht="34.5" customHeight="1">
      <c r="A12" s="31" t="s">
        <v>472</v>
      </c>
      <c r="B12" s="50" t="s">
        <v>536</v>
      </c>
      <c r="C12" s="47" t="s">
        <v>30</v>
      </c>
      <c r="D12" s="47" t="s">
        <v>209</v>
      </c>
      <c r="E12" s="47" t="s">
        <v>209</v>
      </c>
      <c r="F12" s="37">
        <f>ведомств!F242</f>
        <v>4629.8</v>
      </c>
      <c r="G12" s="37">
        <f>ведомств!G242</f>
        <v>4629.8</v>
      </c>
    </row>
    <row r="13" spans="1:7" s="26" customFormat="1" ht="34.5" customHeight="1">
      <c r="A13" s="31" t="s">
        <v>494</v>
      </c>
      <c r="B13" s="50" t="s">
        <v>536</v>
      </c>
      <c r="C13" s="47" t="s">
        <v>29</v>
      </c>
      <c r="D13" s="47" t="s">
        <v>209</v>
      </c>
      <c r="E13" s="47" t="s">
        <v>209</v>
      </c>
      <c r="F13" s="37">
        <f>ведомств!F243</f>
        <v>0</v>
      </c>
      <c r="G13" s="37">
        <f>ведомств!G243</f>
        <v>0</v>
      </c>
    </row>
    <row r="14" spans="1:7" s="26" customFormat="1" ht="44.25" customHeight="1">
      <c r="A14" s="31" t="s">
        <v>83</v>
      </c>
      <c r="B14" s="47" t="s">
        <v>541</v>
      </c>
      <c r="C14" s="47" t="s">
        <v>23</v>
      </c>
      <c r="D14" s="47" t="s">
        <v>15</v>
      </c>
      <c r="E14" s="47" t="s">
        <v>205</v>
      </c>
      <c r="F14" s="37">
        <f>ведомств!F274</f>
        <v>7462.7</v>
      </c>
      <c r="G14" s="37">
        <f>ведомств!G274</f>
        <v>7462.7</v>
      </c>
    </row>
    <row r="15" spans="1:7" s="26" customFormat="1" ht="48" customHeight="1">
      <c r="A15" s="31" t="s">
        <v>317</v>
      </c>
      <c r="B15" s="50" t="s">
        <v>534</v>
      </c>
      <c r="C15" s="47" t="s">
        <v>30</v>
      </c>
      <c r="D15" s="47" t="s">
        <v>209</v>
      </c>
      <c r="E15" s="47" t="s">
        <v>204</v>
      </c>
      <c r="F15" s="37">
        <f>ведомств!F197</f>
        <v>1260.5</v>
      </c>
      <c r="G15" s="37">
        <f>ведомств!G197</f>
        <v>1260.5</v>
      </c>
    </row>
    <row r="16" spans="1:7" s="26" customFormat="1" ht="58.5" customHeight="1">
      <c r="A16" s="31" t="s">
        <v>570</v>
      </c>
      <c r="B16" s="50" t="s">
        <v>534</v>
      </c>
      <c r="C16" s="47" t="s">
        <v>29</v>
      </c>
      <c r="D16" s="47" t="s">
        <v>209</v>
      </c>
      <c r="E16" s="47" t="s">
        <v>204</v>
      </c>
      <c r="F16" s="37">
        <f>ведомств!F198</f>
        <v>0</v>
      </c>
      <c r="G16" s="37">
        <f>ведомств!G198</f>
        <v>0</v>
      </c>
    </row>
    <row r="17" spans="1:7" s="26" customFormat="1" ht="34.5" customHeight="1">
      <c r="A17" s="31" t="s">
        <v>401</v>
      </c>
      <c r="B17" s="50" t="s">
        <v>539</v>
      </c>
      <c r="C17" s="47" t="s">
        <v>30</v>
      </c>
      <c r="D17" s="47" t="s">
        <v>209</v>
      </c>
      <c r="E17" s="47" t="s">
        <v>204</v>
      </c>
      <c r="F17" s="37">
        <f>ведомств!F254</f>
        <v>1606.4</v>
      </c>
      <c r="G17" s="37">
        <f>ведомств!G254</f>
        <v>1606.4</v>
      </c>
    </row>
    <row r="18" spans="1:7" ht="57.75" customHeight="1">
      <c r="A18" s="31" t="s">
        <v>8</v>
      </c>
      <c r="B18" s="47" t="s">
        <v>522</v>
      </c>
      <c r="C18" s="47" t="s">
        <v>26</v>
      </c>
      <c r="D18" s="47" t="s">
        <v>6</v>
      </c>
      <c r="E18" s="47" t="s">
        <v>18</v>
      </c>
      <c r="F18" s="37">
        <f>ведомств!F309</f>
        <v>1025.9</v>
      </c>
      <c r="G18" s="37">
        <f>ведомств!G309</f>
        <v>1025.9</v>
      </c>
    </row>
    <row r="19" spans="1:7" ht="59.25" customHeight="1">
      <c r="A19" s="32" t="s">
        <v>393</v>
      </c>
      <c r="B19" s="47" t="s">
        <v>540</v>
      </c>
      <c r="C19" s="47" t="s">
        <v>30</v>
      </c>
      <c r="D19" s="47" t="s">
        <v>209</v>
      </c>
      <c r="E19" s="47" t="s">
        <v>204</v>
      </c>
      <c r="F19" s="37">
        <f>ведомств!F203</f>
        <v>67.9</v>
      </c>
      <c r="G19" s="37">
        <f>ведомств!G203</f>
        <v>67.9</v>
      </c>
    </row>
    <row r="20" spans="1:7" ht="102.75" customHeight="1">
      <c r="A20" s="31" t="s">
        <v>192</v>
      </c>
      <c r="B20" s="47" t="s">
        <v>535</v>
      </c>
      <c r="C20" s="47" t="s">
        <v>26</v>
      </c>
      <c r="D20" s="47" t="s">
        <v>209</v>
      </c>
      <c r="E20" s="47" t="s">
        <v>204</v>
      </c>
      <c r="F20" s="37">
        <f>ведомств!F200</f>
        <v>175579.268</v>
      </c>
      <c r="G20" s="37">
        <f>ведомств!G200</f>
        <v>175579.268</v>
      </c>
    </row>
    <row r="21" spans="1:7" ht="81.75" customHeight="1">
      <c r="A21" s="31" t="s">
        <v>462</v>
      </c>
      <c r="B21" s="47" t="s">
        <v>535</v>
      </c>
      <c r="C21" s="47" t="s">
        <v>29</v>
      </c>
      <c r="D21" s="47" t="s">
        <v>209</v>
      </c>
      <c r="E21" s="47" t="s">
        <v>204</v>
      </c>
      <c r="F21" s="37">
        <f>ведомств!F201</f>
        <v>20406.332</v>
      </c>
      <c r="G21" s="37">
        <f>ведомств!G201</f>
        <v>20406.332</v>
      </c>
    </row>
    <row r="22" spans="1:7" ht="45" customHeight="1">
      <c r="A22" s="31" t="s">
        <v>493</v>
      </c>
      <c r="B22" s="47" t="s">
        <v>492</v>
      </c>
      <c r="C22" s="47" t="s">
        <v>30</v>
      </c>
      <c r="D22" s="47" t="s">
        <v>209</v>
      </c>
      <c r="E22" s="47" t="s">
        <v>204</v>
      </c>
      <c r="F22" s="37">
        <f>ведомств!F205</f>
        <v>1941.1</v>
      </c>
      <c r="G22" s="37">
        <f>ведомств!G205</f>
        <v>1941.1</v>
      </c>
    </row>
    <row r="23" spans="1:7" ht="56.25" customHeight="1">
      <c r="A23" s="31" t="s">
        <v>569</v>
      </c>
      <c r="B23" s="47" t="s">
        <v>492</v>
      </c>
      <c r="C23" s="47" t="s">
        <v>29</v>
      </c>
      <c r="D23" s="47" t="s">
        <v>209</v>
      </c>
      <c r="E23" s="47" t="s">
        <v>204</v>
      </c>
      <c r="F23" s="37">
        <f>ведомств!F206</f>
        <v>0</v>
      </c>
      <c r="G23" s="37">
        <f>ведомств!G206</f>
        <v>0</v>
      </c>
    </row>
    <row r="24" spans="1:7" ht="48" customHeight="1">
      <c r="A24" s="31" t="s">
        <v>714</v>
      </c>
      <c r="B24" s="47" t="s">
        <v>713</v>
      </c>
      <c r="C24" s="47" t="s">
        <v>29</v>
      </c>
      <c r="D24" s="47" t="s">
        <v>209</v>
      </c>
      <c r="E24" s="47" t="s">
        <v>209</v>
      </c>
      <c r="F24" s="37">
        <f>ведомств!F245</f>
        <v>2257.6</v>
      </c>
      <c r="G24" s="37">
        <f>ведомств!G245</f>
        <v>3400.2</v>
      </c>
    </row>
    <row r="25" spans="1:7" ht="45.75" customHeight="1">
      <c r="A25" s="31" t="s">
        <v>707</v>
      </c>
      <c r="B25" s="47" t="s">
        <v>706</v>
      </c>
      <c r="C25" s="47" t="s">
        <v>30</v>
      </c>
      <c r="D25" s="47" t="s">
        <v>209</v>
      </c>
      <c r="E25" s="47" t="s">
        <v>204</v>
      </c>
      <c r="F25" s="37">
        <f>ведомств!F208</f>
        <v>895.3</v>
      </c>
      <c r="G25" s="37">
        <f>ведомств!G208</f>
        <v>895.3</v>
      </c>
    </row>
    <row r="26" spans="1:7" ht="116.25" customHeight="1">
      <c r="A26" s="31" t="s">
        <v>750</v>
      </c>
      <c r="B26" s="47" t="s">
        <v>749</v>
      </c>
      <c r="C26" s="47" t="s">
        <v>26</v>
      </c>
      <c r="D26" s="47" t="s">
        <v>209</v>
      </c>
      <c r="E26" s="47" t="s">
        <v>204</v>
      </c>
      <c r="F26" s="37">
        <f>ведомств!F213</f>
        <v>19307.3</v>
      </c>
      <c r="G26" s="37">
        <f>ведомств!G213</f>
        <v>20943.4</v>
      </c>
    </row>
    <row r="27" spans="1:7" ht="45.75" customHeight="1">
      <c r="A27" s="31" t="s">
        <v>747</v>
      </c>
      <c r="B27" s="47" t="s">
        <v>746</v>
      </c>
      <c r="C27" s="47" t="s">
        <v>30</v>
      </c>
      <c r="D27" s="47" t="s">
        <v>209</v>
      </c>
      <c r="E27" s="47" t="s">
        <v>204</v>
      </c>
      <c r="F27" s="37">
        <f>ведомств!F219</f>
        <v>600.8</v>
      </c>
      <c r="G27" s="37">
        <f>ведомств!G219</f>
        <v>0</v>
      </c>
    </row>
    <row r="28" spans="1:7" ht="45" customHeight="1">
      <c r="A28" s="31" t="s">
        <v>667</v>
      </c>
      <c r="B28" s="47" t="s">
        <v>666</v>
      </c>
      <c r="C28" s="47" t="s">
        <v>30</v>
      </c>
      <c r="D28" s="47" t="s">
        <v>209</v>
      </c>
      <c r="E28" s="47" t="s">
        <v>204</v>
      </c>
      <c r="F28" s="37">
        <f>ведомств!F210</f>
        <v>13161.5</v>
      </c>
      <c r="G28" s="37">
        <f>ведомств!G210</f>
        <v>13531.2</v>
      </c>
    </row>
    <row r="29" spans="1:7" ht="56.25" customHeight="1">
      <c r="A29" s="31" t="s">
        <v>668</v>
      </c>
      <c r="B29" s="47" t="s">
        <v>666</v>
      </c>
      <c r="C29" s="47" t="s">
        <v>29</v>
      </c>
      <c r="D29" s="47" t="s">
        <v>209</v>
      </c>
      <c r="E29" s="47" t="s">
        <v>204</v>
      </c>
      <c r="F29" s="37">
        <f>ведомств!F211</f>
        <v>0</v>
      </c>
      <c r="G29" s="37">
        <f>ведомств!G211</f>
        <v>0</v>
      </c>
    </row>
    <row r="30" spans="1:7" ht="51" customHeight="1">
      <c r="A30" s="156" t="s">
        <v>773</v>
      </c>
      <c r="B30" s="47" t="s">
        <v>771</v>
      </c>
      <c r="C30" s="47" t="s">
        <v>30</v>
      </c>
      <c r="D30" s="47" t="s">
        <v>209</v>
      </c>
      <c r="E30" s="47" t="s">
        <v>204</v>
      </c>
      <c r="F30" s="37">
        <f>ведомств!F215</f>
        <v>440.1</v>
      </c>
      <c r="G30" s="37">
        <f>ведомств!G215</f>
        <v>440.1</v>
      </c>
    </row>
    <row r="31" spans="1:7" ht="62.25" customHeight="1">
      <c r="A31" s="159" t="s">
        <v>790</v>
      </c>
      <c r="B31" s="47" t="s">
        <v>715</v>
      </c>
      <c r="C31" s="47" t="s">
        <v>30</v>
      </c>
      <c r="D31" s="47" t="s">
        <v>209</v>
      </c>
      <c r="E31" s="47" t="s">
        <v>204</v>
      </c>
      <c r="F31" s="37">
        <f>ведомств!F217</f>
        <v>1568.5</v>
      </c>
      <c r="G31" s="37">
        <f>ведомств!G217</f>
        <v>3000</v>
      </c>
    </row>
    <row r="32" spans="1:7" ht="81.75" customHeight="1">
      <c r="A32" s="31" t="s">
        <v>744</v>
      </c>
      <c r="B32" s="47" t="s">
        <v>743</v>
      </c>
      <c r="C32" s="47" t="s">
        <v>30</v>
      </c>
      <c r="D32" s="47" t="s">
        <v>209</v>
      </c>
      <c r="E32" s="47" t="s">
        <v>204</v>
      </c>
      <c r="F32" s="37">
        <f>ведомств!F221</f>
        <v>0</v>
      </c>
      <c r="G32" s="37">
        <f>ведомств!G221</f>
        <v>0</v>
      </c>
    </row>
    <row r="33" spans="1:7" ht="45.75" customHeight="1">
      <c r="A33" s="31" t="s">
        <v>519</v>
      </c>
      <c r="B33" s="47" t="s">
        <v>518</v>
      </c>
      <c r="C33" s="47" t="s">
        <v>30</v>
      </c>
      <c r="D33" s="47" t="s">
        <v>209</v>
      </c>
      <c r="E33" s="47" t="s">
        <v>204</v>
      </c>
      <c r="F33" s="37">
        <f>ведомств!F223</f>
        <v>0</v>
      </c>
      <c r="G33" s="37">
        <f>ведомств!G223</f>
        <v>0</v>
      </c>
    </row>
    <row r="34" spans="1:7" s="26" customFormat="1" ht="33.75">
      <c r="A34" s="34" t="s">
        <v>48</v>
      </c>
      <c r="B34" s="3" t="s">
        <v>156</v>
      </c>
      <c r="C34" s="3"/>
      <c r="D34" s="3"/>
      <c r="E34" s="3"/>
      <c r="F34" s="41">
        <f>SUM(F35:F39)</f>
        <v>65730.9</v>
      </c>
      <c r="G34" s="41">
        <f>SUM(G35:G39)</f>
        <v>65730.9</v>
      </c>
    </row>
    <row r="35" spans="1:7" s="26" customFormat="1" ht="67.5">
      <c r="A35" s="31" t="s">
        <v>84</v>
      </c>
      <c r="B35" s="47" t="s">
        <v>448</v>
      </c>
      <c r="C35" s="47" t="s">
        <v>23</v>
      </c>
      <c r="D35" s="47" t="s">
        <v>15</v>
      </c>
      <c r="E35" s="47" t="s">
        <v>206</v>
      </c>
      <c r="F35" s="37">
        <f>ведомств!F278</f>
        <v>3493.5</v>
      </c>
      <c r="G35" s="37">
        <f>ведомств!G278</f>
        <v>3493.5</v>
      </c>
    </row>
    <row r="36" spans="1:7" s="26" customFormat="1" ht="78.75">
      <c r="A36" s="32" t="s">
        <v>461</v>
      </c>
      <c r="B36" s="47" t="s">
        <v>543</v>
      </c>
      <c r="C36" s="47" t="s">
        <v>30</v>
      </c>
      <c r="D36" s="47" t="s">
        <v>15</v>
      </c>
      <c r="E36" s="47" t="s">
        <v>206</v>
      </c>
      <c r="F36" s="37">
        <f>ведомств!F280</f>
        <v>375.3</v>
      </c>
      <c r="G36" s="37">
        <f>ведомств!G280</f>
        <v>375.3</v>
      </c>
    </row>
    <row r="37" spans="1:7" s="26" customFormat="1" ht="45">
      <c r="A37" s="32" t="s">
        <v>704</v>
      </c>
      <c r="B37" s="47" t="s">
        <v>703</v>
      </c>
      <c r="C37" s="47" t="s">
        <v>30</v>
      </c>
      <c r="D37" s="47" t="s">
        <v>209</v>
      </c>
      <c r="E37" s="47" t="s">
        <v>6</v>
      </c>
      <c r="F37" s="37">
        <f>ведомств!F185</f>
        <v>403.8</v>
      </c>
      <c r="G37" s="37">
        <f>ведомств!G185</f>
        <v>403.8</v>
      </c>
    </row>
    <row r="38" spans="1:7" s="26" customFormat="1" ht="84" customHeight="1">
      <c r="A38" s="32" t="s">
        <v>190</v>
      </c>
      <c r="B38" s="47" t="s">
        <v>532</v>
      </c>
      <c r="C38" s="47" t="s">
        <v>26</v>
      </c>
      <c r="D38" s="47" t="s">
        <v>209</v>
      </c>
      <c r="E38" s="47" t="s">
        <v>6</v>
      </c>
      <c r="F38" s="37">
        <f>ведомств!F181</f>
        <v>61256</v>
      </c>
      <c r="G38" s="37">
        <f>ведомств!G181</f>
        <v>61256</v>
      </c>
    </row>
    <row r="39" spans="1:7" s="26" customFormat="1" ht="84" customHeight="1">
      <c r="A39" s="32" t="s">
        <v>419</v>
      </c>
      <c r="B39" s="47" t="s">
        <v>533</v>
      </c>
      <c r="C39" s="47" t="s">
        <v>30</v>
      </c>
      <c r="D39" s="47" t="s">
        <v>209</v>
      </c>
      <c r="E39" s="47" t="s">
        <v>6</v>
      </c>
      <c r="F39" s="37">
        <f>ведомств!F183</f>
        <v>202.3</v>
      </c>
      <c r="G39" s="37">
        <f>ведомств!G183</f>
        <v>202.3</v>
      </c>
    </row>
    <row r="40" spans="1:7" s="26" customFormat="1" ht="33.75">
      <c r="A40" s="130" t="s">
        <v>529</v>
      </c>
      <c r="B40" s="3" t="s">
        <v>531</v>
      </c>
      <c r="C40" s="3"/>
      <c r="D40" s="3"/>
      <c r="E40" s="3"/>
      <c r="F40" s="41">
        <f>F41+F42</f>
        <v>52211</v>
      </c>
      <c r="G40" s="41">
        <f>G41+G42</f>
        <v>52211</v>
      </c>
    </row>
    <row r="41" spans="1:7" s="26" customFormat="1" ht="36" customHeight="1">
      <c r="A41" s="9" t="s">
        <v>474</v>
      </c>
      <c r="B41" s="47" t="s">
        <v>530</v>
      </c>
      <c r="C41" s="47" t="s">
        <v>30</v>
      </c>
      <c r="D41" s="47" t="s">
        <v>206</v>
      </c>
      <c r="E41" s="47" t="s">
        <v>211</v>
      </c>
      <c r="F41" s="37">
        <f>ведомств!F124</f>
        <v>48467.3</v>
      </c>
      <c r="G41" s="37">
        <f>ведомств!G124</f>
        <v>48467.3</v>
      </c>
    </row>
    <row r="42" spans="1:7" s="26" customFormat="1" ht="36" customHeight="1">
      <c r="A42" s="154" t="s">
        <v>761</v>
      </c>
      <c r="B42" s="47" t="s">
        <v>762</v>
      </c>
      <c r="C42" s="47" t="s">
        <v>30</v>
      </c>
      <c r="D42" s="47" t="s">
        <v>206</v>
      </c>
      <c r="E42" s="47" t="s">
        <v>210</v>
      </c>
      <c r="F42" s="37">
        <f>ведомств!F547</f>
        <v>3743.7</v>
      </c>
      <c r="G42" s="37">
        <f>ведомств!G547</f>
        <v>3743.7</v>
      </c>
    </row>
    <row r="43" spans="1:7" s="26" customFormat="1" ht="36" customHeight="1">
      <c r="A43" s="130" t="s">
        <v>594</v>
      </c>
      <c r="B43" s="3" t="s">
        <v>595</v>
      </c>
      <c r="C43" s="3"/>
      <c r="D43" s="3"/>
      <c r="E43" s="3"/>
      <c r="F43" s="41">
        <f>F44</f>
        <v>100</v>
      </c>
      <c r="G43" s="41">
        <f>G44</f>
        <v>0</v>
      </c>
    </row>
    <row r="44" spans="1:7" s="26" customFormat="1" ht="36" customHeight="1">
      <c r="A44" s="9" t="s">
        <v>598</v>
      </c>
      <c r="B44" s="47" t="s">
        <v>597</v>
      </c>
      <c r="C44" s="47" t="s">
        <v>30</v>
      </c>
      <c r="D44" s="47" t="s">
        <v>15</v>
      </c>
      <c r="E44" s="47" t="s">
        <v>208</v>
      </c>
      <c r="F44" s="37">
        <f>ведомств!F477</f>
        <v>100</v>
      </c>
      <c r="G44" s="37">
        <f>ведомств!G477</f>
        <v>0</v>
      </c>
    </row>
    <row r="45" spans="1:7" s="26" customFormat="1" ht="35.25" customHeight="1">
      <c r="A45" s="33" t="s">
        <v>300</v>
      </c>
      <c r="B45" s="3" t="s">
        <v>162</v>
      </c>
      <c r="C45" s="3"/>
      <c r="D45" s="3"/>
      <c r="E45" s="3"/>
      <c r="F45" s="41">
        <f>F46</f>
        <v>16281.1</v>
      </c>
      <c r="G45" s="41">
        <f>G46</f>
        <v>16281.1</v>
      </c>
    </row>
    <row r="46" spans="1:7" s="26" customFormat="1" ht="35.25" customHeight="1">
      <c r="A46" s="31" t="s">
        <v>88</v>
      </c>
      <c r="B46" s="47" t="s">
        <v>460</v>
      </c>
      <c r="C46" s="47" t="s">
        <v>284</v>
      </c>
      <c r="D46" s="47" t="s">
        <v>19</v>
      </c>
      <c r="E46" s="47" t="s">
        <v>6</v>
      </c>
      <c r="F46" s="37">
        <f>ведомств!F401</f>
        <v>16281.1</v>
      </c>
      <c r="G46" s="37">
        <f>ведомств!G401</f>
        <v>16281.1</v>
      </c>
    </row>
    <row r="47" spans="1:7" s="26" customFormat="1" ht="33" customHeight="1">
      <c r="A47" s="33" t="s">
        <v>490</v>
      </c>
      <c r="B47" s="3" t="s">
        <v>489</v>
      </c>
      <c r="C47" s="3"/>
      <c r="D47" s="3"/>
      <c r="E47" s="3"/>
      <c r="F47" s="41">
        <f>F48+F49</f>
        <v>0</v>
      </c>
      <c r="G47" s="41">
        <f>G48+G49</f>
        <v>0</v>
      </c>
    </row>
    <row r="48" spans="1:7" s="26" customFormat="1" ht="45.75" customHeight="1">
      <c r="A48" s="31" t="s">
        <v>516</v>
      </c>
      <c r="B48" s="47" t="s">
        <v>593</v>
      </c>
      <c r="C48" s="47" t="s">
        <v>30</v>
      </c>
      <c r="D48" s="47" t="s">
        <v>209</v>
      </c>
      <c r="E48" s="47" t="s">
        <v>204</v>
      </c>
      <c r="F48" s="37">
        <f>ведомств!F168</f>
        <v>0</v>
      </c>
      <c r="G48" s="37">
        <f>ведомств!G168</f>
        <v>0</v>
      </c>
    </row>
    <row r="49" spans="1:7" s="26" customFormat="1" ht="36" customHeight="1">
      <c r="A49" s="31" t="s">
        <v>711</v>
      </c>
      <c r="B49" s="47" t="s">
        <v>709</v>
      </c>
      <c r="C49" s="47" t="s">
        <v>30</v>
      </c>
      <c r="D49" s="47" t="s">
        <v>209</v>
      </c>
      <c r="E49" s="47" t="s">
        <v>204</v>
      </c>
      <c r="F49" s="37">
        <f>ведомств!F226</f>
        <v>0</v>
      </c>
      <c r="G49" s="37">
        <f>ведомств!G226</f>
        <v>0</v>
      </c>
    </row>
    <row r="50" spans="1:7" s="26" customFormat="1" ht="27" customHeight="1">
      <c r="A50" s="33" t="s">
        <v>505</v>
      </c>
      <c r="B50" s="3" t="s">
        <v>163</v>
      </c>
      <c r="C50" s="3"/>
      <c r="D50" s="3"/>
      <c r="E50" s="3"/>
      <c r="F50" s="41">
        <f>F51</f>
        <v>100.5</v>
      </c>
      <c r="G50" s="41">
        <f>G51</f>
        <v>100.5</v>
      </c>
    </row>
    <row r="51" spans="1:7" ht="45">
      <c r="A51" s="32" t="s">
        <v>816</v>
      </c>
      <c r="B51" s="47" t="s">
        <v>164</v>
      </c>
      <c r="C51" s="47"/>
      <c r="D51" s="47"/>
      <c r="E51" s="47"/>
      <c r="F51" s="37">
        <f>F52</f>
        <v>100.5</v>
      </c>
      <c r="G51" s="37">
        <f>G52</f>
        <v>100.5</v>
      </c>
    </row>
    <row r="52" spans="1:7" ht="45">
      <c r="A52" s="31" t="s">
        <v>9</v>
      </c>
      <c r="B52" s="47" t="s">
        <v>463</v>
      </c>
      <c r="C52" s="47" t="s">
        <v>30</v>
      </c>
      <c r="D52" s="47" t="s">
        <v>210</v>
      </c>
      <c r="E52" s="47" t="s">
        <v>206</v>
      </c>
      <c r="F52" s="37">
        <f>ведомств!F366</f>
        <v>100.5</v>
      </c>
      <c r="G52" s="37">
        <f>ведомств!G366</f>
        <v>100.5</v>
      </c>
    </row>
    <row r="53" spans="1:7" ht="44.25" customHeight="1">
      <c r="A53" s="33" t="s">
        <v>817</v>
      </c>
      <c r="B53" s="14" t="s">
        <v>368</v>
      </c>
      <c r="C53" s="3"/>
      <c r="D53" s="3"/>
      <c r="E53" s="3"/>
      <c r="F53" s="41">
        <f>SUM(F54:F56)</f>
        <v>45077.299999999996</v>
      </c>
      <c r="G53" s="41">
        <f>SUM(G54:G56)</f>
        <v>45278.4</v>
      </c>
    </row>
    <row r="54" spans="1:7" ht="36.75" customHeight="1">
      <c r="A54" s="31" t="s">
        <v>416</v>
      </c>
      <c r="B54" s="7" t="s">
        <v>414</v>
      </c>
      <c r="C54" s="47" t="s">
        <v>56</v>
      </c>
      <c r="D54" s="47" t="s">
        <v>207</v>
      </c>
      <c r="E54" s="47" t="s">
        <v>207</v>
      </c>
      <c r="F54" s="37">
        <f>ведомств!F148</f>
        <v>17023.8</v>
      </c>
      <c r="G54" s="37">
        <f>ведомств!G148</f>
        <v>17023.8</v>
      </c>
    </row>
    <row r="55" spans="1:7" ht="68.25" customHeight="1">
      <c r="A55" s="31" t="s">
        <v>488</v>
      </c>
      <c r="B55" s="47" t="s">
        <v>411</v>
      </c>
      <c r="C55" s="47" t="s">
        <v>30</v>
      </c>
      <c r="D55" s="47" t="s">
        <v>207</v>
      </c>
      <c r="E55" s="47" t="s">
        <v>204</v>
      </c>
      <c r="F55" s="37">
        <f>ведомств!F136</f>
        <v>23255.8</v>
      </c>
      <c r="G55" s="37">
        <f>ведомств!G136</f>
        <v>23255.8</v>
      </c>
    </row>
    <row r="56" spans="1:7" ht="34.5" customHeight="1">
      <c r="A56" s="31" t="s">
        <v>736</v>
      </c>
      <c r="B56" s="47" t="s">
        <v>735</v>
      </c>
      <c r="C56" s="47" t="s">
        <v>23</v>
      </c>
      <c r="D56" s="47" t="s">
        <v>15</v>
      </c>
      <c r="E56" s="47" t="s">
        <v>206</v>
      </c>
      <c r="F56" s="37">
        <f>ведомств!F174</f>
        <v>4797.7</v>
      </c>
      <c r="G56" s="37">
        <f>ведомств!G174</f>
        <v>4998.8</v>
      </c>
    </row>
    <row r="57" spans="1:7" s="26" customFormat="1" ht="35.25" customHeight="1">
      <c r="A57" s="34" t="s">
        <v>726</v>
      </c>
      <c r="B57" s="3" t="s">
        <v>318</v>
      </c>
      <c r="C57" s="3"/>
      <c r="D57" s="3"/>
      <c r="E57" s="3"/>
      <c r="F57" s="41">
        <f>SUM(F58:F66)</f>
        <v>5834.1</v>
      </c>
      <c r="G57" s="41">
        <f>SUM(G58:G66)</f>
        <v>5834.1</v>
      </c>
    </row>
    <row r="58" spans="1:7" s="26" customFormat="1" ht="55.5" customHeight="1">
      <c r="A58" s="31" t="s">
        <v>655</v>
      </c>
      <c r="B58" s="47" t="s">
        <v>653</v>
      </c>
      <c r="C58" s="47" t="s">
        <v>30</v>
      </c>
      <c r="D58" s="47" t="s">
        <v>16</v>
      </c>
      <c r="E58" s="47" t="s">
        <v>204</v>
      </c>
      <c r="F58" s="37">
        <f>ведомств!F80</f>
        <v>0</v>
      </c>
      <c r="G58" s="37">
        <f>ведомств!G80</f>
        <v>0</v>
      </c>
    </row>
    <row r="59" spans="1:7" s="26" customFormat="1" ht="42.75" customHeight="1">
      <c r="A59" s="30" t="s">
        <v>782</v>
      </c>
      <c r="B59" s="47" t="s">
        <v>781</v>
      </c>
      <c r="C59" s="47" t="s">
        <v>30</v>
      </c>
      <c r="D59" s="47" t="s">
        <v>16</v>
      </c>
      <c r="E59" s="47" t="s">
        <v>204</v>
      </c>
      <c r="F59" s="37">
        <f>ведомств!F82</f>
        <v>1500</v>
      </c>
      <c r="G59" s="37">
        <f>ведомств!G82</f>
        <v>1500</v>
      </c>
    </row>
    <row r="60" spans="1:7" s="26" customFormat="1" ht="69.75" customHeight="1">
      <c r="A60" s="31" t="s">
        <v>497</v>
      </c>
      <c r="B60" s="47" t="s">
        <v>457</v>
      </c>
      <c r="C60" s="47" t="s">
        <v>26</v>
      </c>
      <c r="D60" s="47" t="s">
        <v>16</v>
      </c>
      <c r="E60" s="47" t="s">
        <v>204</v>
      </c>
      <c r="F60" s="37">
        <f>ведомств!F84</f>
        <v>528.3</v>
      </c>
      <c r="G60" s="37">
        <f>ведомств!G84</f>
        <v>528.3</v>
      </c>
    </row>
    <row r="61" spans="1:7" s="26" customFormat="1" ht="78" customHeight="1">
      <c r="A61" s="31" t="s">
        <v>500</v>
      </c>
      <c r="B61" s="47" t="s">
        <v>499</v>
      </c>
      <c r="C61" s="47" t="s">
        <v>26</v>
      </c>
      <c r="D61" s="47" t="s">
        <v>16</v>
      </c>
      <c r="E61" s="47" t="s">
        <v>204</v>
      </c>
      <c r="F61" s="37">
        <f>ведомств!F88</f>
        <v>352.2</v>
      </c>
      <c r="G61" s="37">
        <f>ведомств!G88</f>
        <v>352.2</v>
      </c>
    </row>
    <row r="62" spans="1:7" s="26" customFormat="1" ht="35.25" customHeight="1">
      <c r="A62" s="31" t="s">
        <v>698</v>
      </c>
      <c r="B62" s="47" t="s">
        <v>691</v>
      </c>
      <c r="C62" s="47" t="s">
        <v>30</v>
      </c>
      <c r="D62" s="47" t="s">
        <v>16</v>
      </c>
      <c r="E62" s="47" t="s">
        <v>204</v>
      </c>
      <c r="F62" s="37">
        <f>ведомств!F90</f>
        <v>0</v>
      </c>
      <c r="G62" s="37">
        <f>ведомств!G90</f>
        <v>0</v>
      </c>
    </row>
    <row r="63" spans="1:7" s="26" customFormat="1" ht="93" customHeight="1">
      <c r="A63" s="31" t="s">
        <v>699</v>
      </c>
      <c r="B63" s="47" t="s">
        <v>693</v>
      </c>
      <c r="C63" s="47" t="s">
        <v>26</v>
      </c>
      <c r="D63" s="47" t="s">
        <v>16</v>
      </c>
      <c r="E63" s="47" t="s">
        <v>204</v>
      </c>
      <c r="F63" s="37">
        <f>ведомств!F92</f>
        <v>2726.7</v>
      </c>
      <c r="G63" s="37">
        <f>ведомств!G92</f>
        <v>2726.7</v>
      </c>
    </row>
    <row r="64" spans="1:7" s="26" customFormat="1" ht="78" customHeight="1">
      <c r="A64" s="31" t="s">
        <v>700</v>
      </c>
      <c r="B64" s="47" t="s">
        <v>695</v>
      </c>
      <c r="C64" s="47" t="s">
        <v>26</v>
      </c>
      <c r="D64" s="47" t="s">
        <v>16</v>
      </c>
      <c r="E64" s="47" t="s">
        <v>204</v>
      </c>
      <c r="F64" s="37">
        <f>ведомств!F94</f>
        <v>550.8</v>
      </c>
      <c r="G64" s="37">
        <f>ведомств!G94</f>
        <v>550.8</v>
      </c>
    </row>
    <row r="65" spans="1:7" s="26" customFormat="1" ht="69.75" customHeight="1">
      <c r="A65" s="31" t="s">
        <v>701</v>
      </c>
      <c r="B65" s="47" t="s">
        <v>697</v>
      </c>
      <c r="C65" s="47" t="s">
        <v>30</v>
      </c>
      <c r="D65" s="47" t="s">
        <v>16</v>
      </c>
      <c r="E65" s="47" t="s">
        <v>204</v>
      </c>
      <c r="F65" s="37">
        <f>ведомств!F96</f>
        <v>0</v>
      </c>
      <c r="G65" s="37">
        <f>ведомств!G96</f>
        <v>0</v>
      </c>
    </row>
    <row r="66" spans="1:7" s="26" customFormat="1" ht="77.25" customHeight="1">
      <c r="A66" s="32" t="s">
        <v>459</v>
      </c>
      <c r="B66" s="47" t="s">
        <v>458</v>
      </c>
      <c r="C66" s="47" t="s">
        <v>26</v>
      </c>
      <c r="D66" s="47" t="s">
        <v>16</v>
      </c>
      <c r="E66" s="47" t="s">
        <v>204</v>
      </c>
      <c r="F66" s="37">
        <f>ведомств!F86</f>
        <v>176.1</v>
      </c>
      <c r="G66" s="37">
        <f>ведомств!G86</f>
        <v>176.1</v>
      </c>
    </row>
    <row r="67" spans="1:7" s="26" customFormat="1" ht="36" customHeight="1">
      <c r="A67" s="34" t="s">
        <v>818</v>
      </c>
      <c r="B67" s="3" t="s">
        <v>319</v>
      </c>
      <c r="C67" s="3"/>
      <c r="D67" s="3"/>
      <c r="E67" s="3"/>
      <c r="F67" s="41">
        <f>F68</f>
        <v>371</v>
      </c>
      <c r="G67" s="41">
        <f>G68</f>
        <v>371</v>
      </c>
    </row>
    <row r="68" spans="1:7" s="26" customFormat="1" ht="36" customHeight="1">
      <c r="A68" s="32" t="s">
        <v>421</v>
      </c>
      <c r="B68" s="47" t="s">
        <v>537</v>
      </c>
      <c r="C68" s="47" t="s">
        <v>30</v>
      </c>
      <c r="D68" s="47" t="s">
        <v>209</v>
      </c>
      <c r="E68" s="47" t="s">
        <v>209</v>
      </c>
      <c r="F68" s="37">
        <f>ведомств!F24</f>
        <v>371</v>
      </c>
      <c r="G68" s="37">
        <f>ведомств!G24</f>
        <v>371</v>
      </c>
    </row>
    <row r="69" spans="1:7" s="26" customFormat="1" ht="35.25" customHeight="1">
      <c r="A69" s="118" t="s">
        <v>506</v>
      </c>
      <c r="B69" s="3" t="s">
        <v>302</v>
      </c>
      <c r="C69" s="3"/>
      <c r="D69" s="3"/>
      <c r="E69" s="3"/>
      <c r="F69" s="41">
        <f>F70+F71</f>
        <v>396.5</v>
      </c>
      <c r="G69" s="41">
        <f>G70+G71</f>
        <v>396.5</v>
      </c>
    </row>
    <row r="70" spans="1:7" s="26" customFormat="1" ht="60" customHeight="1">
      <c r="A70" s="31" t="s">
        <v>185</v>
      </c>
      <c r="B70" s="47" t="s">
        <v>407</v>
      </c>
      <c r="C70" s="47" t="s">
        <v>26</v>
      </c>
      <c r="D70" s="47" t="s">
        <v>206</v>
      </c>
      <c r="E70" s="47" t="s">
        <v>6</v>
      </c>
      <c r="F70" s="37">
        <f>ведомств!F351</f>
        <v>396.5</v>
      </c>
      <c r="G70" s="37">
        <f>ведомств!G351</f>
        <v>396.5</v>
      </c>
    </row>
    <row r="71" spans="1:7" s="26" customFormat="1" ht="33.75" customHeight="1">
      <c r="A71" s="31" t="s">
        <v>557</v>
      </c>
      <c r="B71" s="47" t="s">
        <v>407</v>
      </c>
      <c r="C71" s="47" t="s">
        <v>30</v>
      </c>
      <c r="D71" s="47" t="s">
        <v>206</v>
      </c>
      <c r="E71" s="47" t="s">
        <v>6</v>
      </c>
      <c r="F71" s="37">
        <f>ведомств!F352</f>
        <v>0</v>
      </c>
      <c r="G71" s="37">
        <f>ведомств!G352</f>
        <v>0</v>
      </c>
    </row>
    <row r="72" spans="1:7" s="26" customFormat="1" ht="33.75" customHeight="1">
      <c r="A72" s="33" t="s">
        <v>737</v>
      </c>
      <c r="B72" s="3" t="s">
        <v>738</v>
      </c>
      <c r="C72" s="3"/>
      <c r="D72" s="3"/>
      <c r="E72" s="3"/>
      <c r="F72" s="41">
        <f>F73</f>
        <v>0</v>
      </c>
      <c r="G72" s="41">
        <f>G73</f>
        <v>0</v>
      </c>
    </row>
    <row r="73" spans="1:7" s="26" customFormat="1" ht="57" customHeight="1">
      <c r="A73" s="31" t="s">
        <v>741</v>
      </c>
      <c r="B73" s="47" t="s">
        <v>740</v>
      </c>
      <c r="C73" s="47" t="s">
        <v>30</v>
      </c>
      <c r="D73" s="47" t="s">
        <v>207</v>
      </c>
      <c r="E73" s="47" t="s">
        <v>207</v>
      </c>
      <c r="F73" s="37">
        <f>ведомств!F361</f>
        <v>0</v>
      </c>
      <c r="G73" s="37">
        <f>ведомств!G361</f>
        <v>0</v>
      </c>
    </row>
    <row r="74" spans="1:7" s="30" customFormat="1" ht="33.75" customHeight="1">
      <c r="A74" s="34" t="s">
        <v>810</v>
      </c>
      <c r="B74" s="3" t="s">
        <v>20</v>
      </c>
      <c r="C74" s="3"/>
      <c r="D74" s="3"/>
      <c r="E74" s="3"/>
      <c r="F74" s="41">
        <f>F75+F85+F103</f>
        <v>262661.39999999997</v>
      </c>
      <c r="G74" s="41">
        <f>G75+G85+G103</f>
        <v>268929.19999999995</v>
      </c>
    </row>
    <row r="75" spans="1:7" s="36" customFormat="1" ht="12" customHeight="1">
      <c r="A75" s="28" t="s">
        <v>321</v>
      </c>
      <c r="B75" s="48" t="s">
        <v>316</v>
      </c>
      <c r="C75" s="48"/>
      <c r="D75" s="48"/>
      <c r="E75" s="48"/>
      <c r="F75" s="42">
        <f>SUM(F76:F84)</f>
        <v>105489.5</v>
      </c>
      <c r="G75" s="42">
        <f>SUM(G76:G84)</f>
        <v>107160.79999999999</v>
      </c>
    </row>
    <row r="76" spans="1:7" s="36" customFormat="1" ht="110.25" customHeight="1">
      <c r="A76" s="31" t="s">
        <v>298</v>
      </c>
      <c r="B76" s="47" t="s">
        <v>424</v>
      </c>
      <c r="C76" s="47" t="s">
        <v>23</v>
      </c>
      <c r="D76" s="47" t="s">
        <v>15</v>
      </c>
      <c r="E76" s="47" t="s">
        <v>206</v>
      </c>
      <c r="F76" s="37">
        <f>ведомств!F463</f>
        <v>0</v>
      </c>
      <c r="G76" s="37">
        <f>ведомств!G463</f>
        <v>0</v>
      </c>
    </row>
    <row r="77" spans="1:7" s="36" customFormat="1" ht="69.75" customHeight="1">
      <c r="A77" s="31" t="s">
        <v>495</v>
      </c>
      <c r="B77" s="47" t="s">
        <v>449</v>
      </c>
      <c r="C77" s="47" t="s">
        <v>29</v>
      </c>
      <c r="D77" s="47" t="s">
        <v>15</v>
      </c>
      <c r="E77" s="47" t="s">
        <v>206</v>
      </c>
      <c r="F77" s="37">
        <f>ведомств!F465</f>
        <v>22262.1</v>
      </c>
      <c r="G77" s="37">
        <f>ведомств!G465</f>
        <v>22466.6</v>
      </c>
    </row>
    <row r="78" spans="1:7" s="36" customFormat="1" ht="57.75" customHeight="1">
      <c r="A78" s="32" t="s">
        <v>294</v>
      </c>
      <c r="B78" s="47" t="s">
        <v>450</v>
      </c>
      <c r="C78" s="47" t="s">
        <v>56</v>
      </c>
      <c r="D78" s="47" t="s">
        <v>15</v>
      </c>
      <c r="E78" s="47" t="s">
        <v>206</v>
      </c>
      <c r="F78" s="37">
        <f>ведомств!F566</f>
        <v>16695.6</v>
      </c>
      <c r="G78" s="37">
        <f>ведомств!G566</f>
        <v>16695.6</v>
      </c>
    </row>
    <row r="79" spans="1:7" s="36" customFormat="1" ht="82.5" customHeight="1">
      <c r="A79" s="32" t="s">
        <v>85</v>
      </c>
      <c r="B79" s="47" t="s">
        <v>451</v>
      </c>
      <c r="C79" s="47" t="s">
        <v>23</v>
      </c>
      <c r="D79" s="47" t="s">
        <v>15</v>
      </c>
      <c r="E79" s="47" t="s">
        <v>206</v>
      </c>
      <c r="F79" s="37">
        <f>ведомств!F467</f>
        <v>38317.3</v>
      </c>
      <c r="G79" s="37">
        <f>ведомств!G467</f>
        <v>38789.2</v>
      </c>
    </row>
    <row r="80" spans="1:7" s="36" customFormat="1" ht="57.75" customHeight="1">
      <c r="A80" s="31" t="s">
        <v>297</v>
      </c>
      <c r="B80" s="47" t="s">
        <v>452</v>
      </c>
      <c r="C80" s="47" t="s">
        <v>23</v>
      </c>
      <c r="D80" s="47" t="s">
        <v>15</v>
      </c>
      <c r="E80" s="47" t="s">
        <v>206</v>
      </c>
      <c r="F80" s="37">
        <f>ведомств!F469</f>
        <v>8265.3</v>
      </c>
      <c r="G80" s="37">
        <f>ведомств!G469</f>
        <v>8595.9</v>
      </c>
    </row>
    <row r="81" spans="1:7" s="36" customFormat="1" ht="34.5" customHeight="1">
      <c r="A81" s="32" t="s">
        <v>295</v>
      </c>
      <c r="B81" s="47" t="s">
        <v>453</v>
      </c>
      <c r="C81" s="47" t="s">
        <v>23</v>
      </c>
      <c r="D81" s="47" t="s">
        <v>15</v>
      </c>
      <c r="E81" s="47" t="s">
        <v>206</v>
      </c>
      <c r="F81" s="37">
        <f>ведомств!F471</f>
        <v>16607.7</v>
      </c>
      <c r="G81" s="37">
        <f>ведомств!G471</f>
        <v>17272</v>
      </c>
    </row>
    <row r="82" spans="1:7" s="36" customFormat="1" ht="47.25" customHeight="1">
      <c r="A82" s="32" t="s">
        <v>296</v>
      </c>
      <c r="B82" s="47" t="s">
        <v>454</v>
      </c>
      <c r="C82" s="47" t="s">
        <v>23</v>
      </c>
      <c r="D82" s="47" t="s">
        <v>15</v>
      </c>
      <c r="E82" s="47" t="s">
        <v>206</v>
      </c>
      <c r="F82" s="37">
        <f>ведомств!F473</f>
        <v>1490.4</v>
      </c>
      <c r="G82" s="37">
        <f>ведомств!G473</f>
        <v>1490.4</v>
      </c>
    </row>
    <row r="83" spans="1:7" s="36" customFormat="1" ht="57.75" customHeight="1">
      <c r="A83" s="31" t="s">
        <v>86</v>
      </c>
      <c r="B83" s="47" t="s">
        <v>455</v>
      </c>
      <c r="C83" s="47" t="s">
        <v>26</v>
      </c>
      <c r="D83" s="47" t="s">
        <v>15</v>
      </c>
      <c r="E83" s="47" t="s">
        <v>208</v>
      </c>
      <c r="F83" s="37">
        <f>ведомств!F480</f>
        <v>1851.1</v>
      </c>
      <c r="G83" s="37">
        <f>ведомств!G480</f>
        <v>1851.1</v>
      </c>
    </row>
    <row r="84" spans="1:7" s="36" customFormat="1" ht="35.25" customHeight="1">
      <c r="A84" s="31" t="s">
        <v>566</v>
      </c>
      <c r="B84" s="47" t="s">
        <v>455</v>
      </c>
      <c r="C84" s="47" t="s">
        <v>30</v>
      </c>
      <c r="D84" s="47" t="s">
        <v>15</v>
      </c>
      <c r="E84" s="47" t="s">
        <v>208</v>
      </c>
      <c r="F84" s="37">
        <f>ведомств!F481</f>
        <v>0</v>
      </c>
      <c r="G84" s="37">
        <f>ведомств!G481</f>
        <v>0</v>
      </c>
    </row>
    <row r="85" spans="1:7" s="36" customFormat="1" ht="24" customHeight="1">
      <c r="A85" s="28" t="s">
        <v>322</v>
      </c>
      <c r="B85" s="48" t="s">
        <v>320</v>
      </c>
      <c r="C85" s="48"/>
      <c r="D85" s="48"/>
      <c r="E85" s="48"/>
      <c r="F85" s="42">
        <f>SUM(F86:F102)</f>
        <v>108394.3</v>
      </c>
      <c r="G85" s="42">
        <f>SUM(G86:G102)</f>
        <v>112768.4</v>
      </c>
    </row>
    <row r="86" spans="1:7" s="36" customFormat="1" ht="46.5" customHeight="1">
      <c r="A86" s="31" t="s">
        <v>229</v>
      </c>
      <c r="B86" s="47" t="s">
        <v>425</v>
      </c>
      <c r="C86" s="47" t="s">
        <v>23</v>
      </c>
      <c r="D86" s="47" t="s">
        <v>15</v>
      </c>
      <c r="E86" s="47" t="s">
        <v>205</v>
      </c>
      <c r="F86" s="37">
        <f>ведомств!F426</f>
        <v>14352</v>
      </c>
      <c r="G86" s="37">
        <f>ведомств!G426</f>
        <v>14926.1</v>
      </c>
    </row>
    <row r="87" spans="1:7" s="36" customFormat="1" ht="49.5" customHeight="1">
      <c r="A87" s="32" t="s">
        <v>230</v>
      </c>
      <c r="B87" s="47" t="s">
        <v>426</v>
      </c>
      <c r="C87" s="47" t="s">
        <v>23</v>
      </c>
      <c r="D87" s="47" t="s">
        <v>15</v>
      </c>
      <c r="E87" s="47" t="s">
        <v>205</v>
      </c>
      <c r="F87" s="37">
        <f>ведомств!F428</f>
        <v>808.1</v>
      </c>
      <c r="G87" s="37">
        <f>ведомств!G428</f>
        <v>834.5</v>
      </c>
    </row>
    <row r="88" spans="1:7" s="36" customFormat="1" ht="37.5" customHeight="1">
      <c r="A88" s="32" t="s">
        <v>231</v>
      </c>
      <c r="B88" s="47" t="s">
        <v>427</v>
      </c>
      <c r="C88" s="47" t="s">
        <v>23</v>
      </c>
      <c r="D88" s="47" t="s">
        <v>15</v>
      </c>
      <c r="E88" s="47" t="s">
        <v>205</v>
      </c>
      <c r="F88" s="37">
        <f>ведомств!F430</f>
        <v>8182.9</v>
      </c>
      <c r="G88" s="37">
        <f>ведомств!G430</f>
        <v>8500.7</v>
      </c>
    </row>
    <row r="89" spans="1:7" s="36" customFormat="1" ht="57" customHeight="1">
      <c r="A89" s="31" t="s">
        <v>430</v>
      </c>
      <c r="B89" s="47" t="s">
        <v>429</v>
      </c>
      <c r="C89" s="47" t="s">
        <v>23</v>
      </c>
      <c r="D89" s="47" t="s">
        <v>15</v>
      </c>
      <c r="E89" s="47" t="s">
        <v>205</v>
      </c>
      <c r="F89" s="37">
        <f>ведомств!F432</f>
        <v>86.9</v>
      </c>
      <c r="G89" s="37">
        <f>ведомств!G432</f>
        <v>90.4</v>
      </c>
    </row>
    <row r="90" spans="1:7" s="36" customFormat="1" ht="57" customHeight="1">
      <c r="A90" s="31" t="s">
        <v>433</v>
      </c>
      <c r="B90" s="47" t="s">
        <v>432</v>
      </c>
      <c r="C90" s="47" t="s">
        <v>23</v>
      </c>
      <c r="D90" s="47" t="s">
        <v>15</v>
      </c>
      <c r="E90" s="47" t="s">
        <v>205</v>
      </c>
      <c r="F90" s="37">
        <f>ведомств!F434</f>
        <v>6.5</v>
      </c>
      <c r="G90" s="37">
        <f>ведомств!G434</f>
        <v>6.5</v>
      </c>
    </row>
    <row r="91" spans="1:7" s="36" customFormat="1" ht="66.75" customHeight="1">
      <c r="A91" s="31" t="s">
        <v>371</v>
      </c>
      <c r="B91" s="47" t="s">
        <v>434</v>
      </c>
      <c r="C91" s="47" t="s">
        <v>23</v>
      </c>
      <c r="D91" s="47" t="s">
        <v>15</v>
      </c>
      <c r="E91" s="47" t="s">
        <v>205</v>
      </c>
      <c r="F91" s="37">
        <f>ведомств!F436</f>
        <v>619</v>
      </c>
      <c r="G91" s="37">
        <f>ведомств!G436</f>
        <v>651.3</v>
      </c>
    </row>
    <row r="92" spans="1:7" s="36" customFormat="1" ht="34.5" customHeight="1">
      <c r="A92" s="32" t="s">
        <v>232</v>
      </c>
      <c r="B92" s="47" t="s">
        <v>435</v>
      </c>
      <c r="C92" s="47" t="s">
        <v>23</v>
      </c>
      <c r="D92" s="47" t="s">
        <v>15</v>
      </c>
      <c r="E92" s="47" t="s">
        <v>205</v>
      </c>
      <c r="F92" s="37">
        <f>ведомств!F438</f>
        <v>16658.8</v>
      </c>
      <c r="G92" s="37">
        <f>ведомств!G438</f>
        <v>18384</v>
      </c>
    </row>
    <row r="93" spans="1:7" s="36" customFormat="1" ht="46.5" customHeight="1">
      <c r="A93" s="9" t="s">
        <v>676</v>
      </c>
      <c r="B93" s="47" t="s">
        <v>674</v>
      </c>
      <c r="C93" s="47" t="s">
        <v>23</v>
      </c>
      <c r="D93" s="47" t="s">
        <v>15</v>
      </c>
      <c r="E93" s="47" t="s">
        <v>205</v>
      </c>
      <c r="F93" s="37">
        <f>ведомств!F440</f>
        <v>20.6</v>
      </c>
      <c r="G93" s="37">
        <f>ведомств!G440</f>
        <v>20.6</v>
      </c>
    </row>
    <row r="94" spans="1:7" s="36" customFormat="1" ht="46.5" customHeight="1">
      <c r="A94" s="159" t="s">
        <v>785</v>
      </c>
      <c r="B94" s="47" t="s">
        <v>784</v>
      </c>
      <c r="C94" s="47" t="s">
        <v>23</v>
      </c>
      <c r="D94" s="47" t="s">
        <v>15</v>
      </c>
      <c r="E94" s="47" t="s">
        <v>208</v>
      </c>
      <c r="F94" s="37">
        <f>ведомств!F483</f>
        <v>77.4</v>
      </c>
      <c r="G94" s="37">
        <f>ведомств!G483</f>
        <v>77.4</v>
      </c>
    </row>
    <row r="95" spans="1:7" s="36" customFormat="1" ht="44.25" customHeight="1">
      <c r="A95" s="32" t="s">
        <v>564</v>
      </c>
      <c r="B95" s="47" t="s">
        <v>436</v>
      </c>
      <c r="C95" s="47" t="s">
        <v>23</v>
      </c>
      <c r="D95" s="47" t="s">
        <v>15</v>
      </c>
      <c r="E95" s="47" t="s">
        <v>205</v>
      </c>
      <c r="F95" s="37">
        <f>ведомств!F442</f>
        <v>0</v>
      </c>
      <c r="G95" s="37">
        <f>ведомств!G442</f>
        <v>0</v>
      </c>
    </row>
    <row r="96" spans="1:7" s="36" customFormat="1" ht="44.25" customHeight="1">
      <c r="A96" s="31" t="s">
        <v>565</v>
      </c>
      <c r="B96" s="47" t="s">
        <v>437</v>
      </c>
      <c r="C96" s="47" t="s">
        <v>23</v>
      </c>
      <c r="D96" s="47" t="s">
        <v>15</v>
      </c>
      <c r="E96" s="47" t="s">
        <v>205</v>
      </c>
      <c r="F96" s="37">
        <f>ведомств!F444</f>
        <v>530.8</v>
      </c>
      <c r="G96" s="37">
        <f>ведомств!G444</f>
        <v>552</v>
      </c>
    </row>
    <row r="97" spans="1:7" s="36" customFormat="1" ht="34.5" customHeight="1">
      <c r="A97" s="31" t="s">
        <v>233</v>
      </c>
      <c r="B97" s="47" t="s">
        <v>438</v>
      </c>
      <c r="C97" s="47" t="s">
        <v>23</v>
      </c>
      <c r="D97" s="47" t="s">
        <v>15</v>
      </c>
      <c r="E97" s="47" t="s">
        <v>205</v>
      </c>
      <c r="F97" s="37">
        <f>ведомств!F446</f>
        <v>23044.9</v>
      </c>
      <c r="G97" s="37">
        <f>ведомств!G446</f>
        <v>23044.9</v>
      </c>
    </row>
    <row r="98" spans="1:7" s="36" customFormat="1" ht="79.5" customHeight="1">
      <c r="A98" s="31" t="s">
        <v>78</v>
      </c>
      <c r="B98" s="47" t="s">
        <v>439</v>
      </c>
      <c r="C98" s="47" t="s">
        <v>23</v>
      </c>
      <c r="D98" s="47" t="s">
        <v>15</v>
      </c>
      <c r="E98" s="47" t="s">
        <v>205</v>
      </c>
      <c r="F98" s="37">
        <f>ведомств!F448</f>
        <v>0</v>
      </c>
      <c r="G98" s="37">
        <f>ведомств!G448</f>
        <v>0</v>
      </c>
    </row>
    <row r="99" spans="1:7" s="36" customFormat="1" ht="48.75" customHeight="1">
      <c r="A99" s="32" t="s">
        <v>79</v>
      </c>
      <c r="B99" s="47" t="s">
        <v>440</v>
      </c>
      <c r="C99" s="47" t="s">
        <v>23</v>
      </c>
      <c r="D99" s="47" t="s">
        <v>15</v>
      </c>
      <c r="E99" s="47" t="s">
        <v>205</v>
      </c>
      <c r="F99" s="37">
        <f>ведомств!F450</f>
        <v>41839.7</v>
      </c>
      <c r="G99" s="37">
        <f>ведомств!G450</f>
        <v>43513.3</v>
      </c>
    </row>
    <row r="100" spans="1:7" s="36" customFormat="1" ht="60" customHeight="1">
      <c r="A100" s="31" t="s">
        <v>80</v>
      </c>
      <c r="B100" s="47" t="s">
        <v>441</v>
      </c>
      <c r="C100" s="47" t="s">
        <v>23</v>
      </c>
      <c r="D100" s="47" t="s">
        <v>15</v>
      </c>
      <c r="E100" s="47" t="s">
        <v>205</v>
      </c>
      <c r="F100" s="37">
        <f>ведомств!F452</f>
        <v>391.1</v>
      </c>
      <c r="G100" s="37">
        <f>ведомств!G452</f>
        <v>391.1</v>
      </c>
    </row>
    <row r="101" spans="1:7" s="36" customFormat="1" ht="37.5" customHeight="1">
      <c r="A101" s="99" t="s">
        <v>444</v>
      </c>
      <c r="B101" s="47" t="s">
        <v>442</v>
      </c>
      <c r="C101" s="47" t="s">
        <v>23</v>
      </c>
      <c r="D101" s="47" t="s">
        <v>15</v>
      </c>
      <c r="E101" s="47" t="s">
        <v>205</v>
      </c>
      <c r="F101" s="37">
        <f>ведомств!F454</f>
        <v>0.2</v>
      </c>
      <c r="G101" s="37">
        <f>ведомств!G454</f>
        <v>0.2</v>
      </c>
    </row>
    <row r="102" spans="1:7" s="36" customFormat="1" ht="79.5" customHeight="1">
      <c r="A102" s="32" t="s">
        <v>447</v>
      </c>
      <c r="B102" s="47" t="s">
        <v>445</v>
      </c>
      <c r="C102" s="47" t="s">
        <v>23</v>
      </c>
      <c r="D102" s="47" t="s">
        <v>15</v>
      </c>
      <c r="E102" s="47" t="s">
        <v>205</v>
      </c>
      <c r="F102" s="37">
        <f>ведомств!F456</f>
        <v>1775.4</v>
      </c>
      <c r="G102" s="37">
        <f>ведомств!G456</f>
        <v>1775.4</v>
      </c>
    </row>
    <row r="103" spans="1:7" s="100" customFormat="1" ht="36" customHeight="1">
      <c r="A103" s="35" t="s">
        <v>324</v>
      </c>
      <c r="B103" s="48" t="s">
        <v>323</v>
      </c>
      <c r="C103" s="48"/>
      <c r="D103" s="48"/>
      <c r="E103" s="48"/>
      <c r="F103" s="42">
        <f>SUM(F104:F107)</f>
        <v>48777.6</v>
      </c>
      <c r="G103" s="42">
        <f>SUM(G104:G107)</f>
        <v>49000</v>
      </c>
    </row>
    <row r="104" spans="1:7" s="100" customFormat="1" ht="42.75" customHeight="1">
      <c r="A104" s="31" t="s">
        <v>423</v>
      </c>
      <c r="B104" s="47" t="s">
        <v>422</v>
      </c>
      <c r="C104" s="47" t="s">
        <v>29</v>
      </c>
      <c r="D104" s="47" t="s">
        <v>15</v>
      </c>
      <c r="E104" s="47" t="s">
        <v>204</v>
      </c>
      <c r="F104" s="37">
        <f>ведомств!F422</f>
        <v>39983.7</v>
      </c>
      <c r="G104" s="37">
        <f>ведомств!G422</f>
        <v>40206.1</v>
      </c>
    </row>
    <row r="105" spans="1:7" s="100" customFormat="1" ht="69" customHeight="1">
      <c r="A105" s="31" t="s">
        <v>87</v>
      </c>
      <c r="B105" s="47" t="s">
        <v>456</v>
      </c>
      <c r="C105" s="47" t="s">
        <v>26</v>
      </c>
      <c r="D105" s="47" t="s">
        <v>15</v>
      </c>
      <c r="E105" s="47" t="s">
        <v>208</v>
      </c>
      <c r="F105" s="37">
        <f>ведомств!F485</f>
        <v>8793.9</v>
      </c>
      <c r="G105" s="37">
        <f>ведомств!G485</f>
        <v>8793.9</v>
      </c>
    </row>
    <row r="106" spans="1:7" s="100" customFormat="1" ht="35.25" customHeight="1">
      <c r="A106" s="31" t="s">
        <v>567</v>
      </c>
      <c r="B106" s="47" t="s">
        <v>456</v>
      </c>
      <c r="C106" s="47" t="s">
        <v>30</v>
      </c>
      <c r="D106" s="47" t="s">
        <v>15</v>
      </c>
      <c r="E106" s="47" t="s">
        <v>208</v>
      </c>
      <c r="F106" s="37">
        <f>ведомств!F486</f>
        <v>0</v>
      </c>
      <c r="G106" s="37">
        <f>ведомств!G486</f>
        <v>0</v>
      </c>
    </row>
    <row r="107" spans="1:7" s="100" customFormat="1" ht="35.25" customHeight="1">
      <c r="A107" s="31" t="s">
        <v>568</v>
      </c>
      <c r="B107" s="47" t="s">
        <v>456</v>
      </c>
      <c r="C107" s="47" t="s">
        <v>21</v>
      </c>
      <c r="D107" s="47" t="s">
        <v>15</v>
      </c>
      <c r="E107" s="47" t="s">
        <v>208</v>
      </c>
      <c r="F107" s="37">
        <f>ведомств!F487</f>
        <v>0</v>
      </c>
      <c r="G107" s="37">
        <f>ведомств!G487</f>
        <v>0</v>
      </c>
    </row>
    <row r="108" spans="1:7" s="100" customFormat="1" ht="35.25" customHeight="1">
      <c r="A108" s="158" t="s">
        <v>766</v>
      </c>
      <c r="B108" s="3" t="s">
        <v>767</v>
      </c>
      <c r="C108" s="47"/>
      <c r="D108" s="47"/>
      <c r="E108" s="47"/>
      <c r="F108" s="41">
        <f>F109</f>
        <v>93.6</v>
      </c>
      <c r="G108" s="41">
        <f>G109</f>
        <v>93.6</v>
      </c>
    </row>
    <row r="109" spans="1:7" s="100" customFormat="1" ht="35.25" customHeight="1">
      <c r="A109" s="156" t="s">
        <v>770</v>
      </c>
      <c r="B109" s="47" t="s">
        <v>769</v>
      </c>
      <c r="C109" s="47" t="s">
        <v>29</v>
      </c>
      <c r="D109" s="47" t="s">
        <v>209</v>
      </c>
      <c r="E109" s="47" t="s">
        <v>209</v>
      </c>
      <c r="F109" s="37">
        <f>ведомств!F248</f>
        <v>93.6</v>
      </c>
      <c r="G109" s="37">
        <f>ведомств!G248</f>
        <v>93.6</v>
      </c>
    </row>
    <row r="110" spans="1:7" s="101" customFormat="1" ht="36" customHeight="1">
      <c r="A110" s="33" t="s">
        <v>819</v>
      </c>
      <c r="B110" s="3" t="s">
        <v>325</v>
      </c>
      <c r="C110" s="3"/>
      <c r="D110" s="3"/>
      <c r="E110" s="3"/>
      <c r="F110" s="41">
        <f>SUM(F111:F111)</f>
        <v>227.3</v>
      </c>
      <c r="G110" s="41">
        <f>SUM(G111:G111)</f>
        <v>227.3</v>
      </c>
    </row>
    <row r="111" spans="1:7" s="101" customFormat="1" ht="47.25" customHeight="1">
      <c r="A111" s="31" t="s">
        <v>410</v>
      </c>
      <c r="B111" s="97" t="s">
        <v>409</v>
      </c>
      <c r="C111" s="47" t="s">
        <v>30</v>
      </c>
      <c r="D111" s="72" t="s">
        <v>206</v>
      </c>
      <c r="E111" s="72" t="s">
        <v>207</v>
      </c>
      <c r="F111" s="73">
        <f>ведомств!F355</f>
        <v>227.3</v>
      </c>
      <c r="G111" s="73">
        <f>ведомств!G355</f>
        <v>227.3</v>
      </c>
    </row>
    <row r="112" spans="1:7" s="101" customFormat="1" ht="39.75" customHeight="1">
      <c r="A112" s="33" t="s">
        <v>729</v>
      </c>
      <c r="B112" s="3" t="s">
        <v>326</v>
      </c>
      <c r="C112" s="3"/>
      <c r="D112" s="3"/>
      <c r="E112" s="3"/>
      <c r="F112" s="41">
        <f>SUM(F113:F114)</f>
        <v>9558.9</v>
      </c>
      <c r="G112" s="41">
        <f>SUM(G113:G114)</f>
        <v>3512.4</v>
      </c>
    </row>
    <row r="113" spans="1:7" s="101" customFormat="1" ht="43.5" customHeight="1">
      <c r="A113" s="11" t="s">
        <v>732</v>
      </c>
      <c r="B113" s="47" t="s">
        <v>731</v>
      </c>
      <c r="C113" s="47" t="s">
        <v>30</v>
      </c>
      <c r="D113" s="47" t="s">
        <v>210</v>
      </c>
      <c r="E113" s="47" t="s">
        <v>6</v>
      </c>
      <c r="F113" s="37">
        <f>ведомств!F31</f>
        <v>1244</v>
      </c>
      <c r="G113" s="37">
        <f>ведомств!G31</f>
        <v>3512.4</v>
      </c>
    </row>
    <row r="114" spans="1:7" s="101" customFormat="1" ht="68.25" customHeight="1">
      <c r="A114" s="32" t="s">
        <v>592</v>
      </c>
      <c r="B114" s="47" t="s">
        <v>591</v>
      </c>
      <c r="C114" s="47" t="s">
        <v>30</v>
      </c>
      <c r="D114" s="47" t="s">
        <v>210</v>
      </c>
      <c r="E114" s="47" t="s">
        <v>6</v>
      </c>
      <c r="F114" s="37">
        <f>ведомств!F56</f>
        <v>8314.9</v>
      </c>
      <c r="G114" s="37">
        <f>ведомств!G56</f>
        <v>0</v>
      </c>
    </row>
    <row r="115" spans="1:7" s="101" customFormat="1" ht="24.75" customHeight="1">
      <c r="A115" s="34" t="s">
        <v>716</v>
      </c>
      <c r="B115" s="3" t="s">
        <v>717</v>
      </c>
      <c r="C115" s="47"/>
      <c r="D115" s="47"/>
      <c r="E115" s="47"/>
      <c r="F115" s="41">
        <f>F116</f>
        <v>5293.5</v>
      </c>
      <c r="G115" s="41">
        <f>G116</f>
        <v>80219.7</v>
      </c>
    </row>
    <row r="116" spans="1:7" s="101" customFormat="1" ht="48" customHeight="1">
      <c r="A116" s="32" t="s">
        <v>719</v>
      </c>
      <c r="B116" s="47" t="s">
        <v>756</v>
      </c>
      <c r="C116" s="47" t="s">
        <v>30</v>
      </c>
      <c r="D116" s="47" t="s">
        <v>208</v>
      </c>
      <c r="E116" s="47" t="s">
        <v>207</v>
      </c>
      <c r="F116" s="37">
        <f>ведомств!F557</f>
        <v>5293.5</v>
      </c>
      <c r="G116" s="37">
        <f>ведомств!G557</f>
        <v>80219.7</v>
      </c>
    </row>
    <row r="117" spans="1:7" s="101" customFormat="1" ht="36" customHeight="1">
      <c r="A117" s="33" t="s">
        <v>820</v>
      </c>
      <c r="B117" s="3" t="s">
        <v>391</v>
      </c>
      <c r="C117" s="3"/>
      <c r="D117" s="3"/>
      <c r="E117" s="3"/>
      <c r="F117" s="41">
        <f>F118</f>
        <v>10343</v>
      </c>
      <c r="G117" s="41">
        <f>G118</f>
        <v>11633.47</v>
      </c>
    </row>
    <row r="118" spans="1:7" s="101" customFormat="1" ht="36.75" customHeight="1">
      <c r="A118" s="31" t="s">
        <v>311</v>
      </c>
      <c r="B118" s="47" t="s">
        <v>392</v>
      </c>
      <c r="C118" s="3"/>
      <c r="D118" s="3"/>
      <c r="E118" s="3"/>
      <c r="F118" s="37">
        <f>F119</f>
        <v>10343</v>
      </c>
      <c r="G118" s="37">
        <f>G119</f>
        <v>11633.47</v>
      </c>
    </row>
    <row r="119" spans="1:7" s="98" customFormat="1" ht="34.5" customHeight="1">
      <c r="A119" s="31" t="s">
        <v>413</v>
      </c>
      <c r="B119" s="47" t="s">
        <v>412</v>
      </c>
      <c r="C119" s="47" t="s">
        <v>30</v>
      </c>
      <c r="D119" s="47" t="s">
        <v>207</v>
      </c>
      <c r="E119" s="47" t="s">
        <v>205</v>
      </c>
      <c r="F119" s="37">
        <f>ведомств!F142</f>
        <v>10343</v>
      </c>
      <c r="G119" s="37">
        <f>ведомств!G142</f>
        <v>11633.47</v>
      </c>
    </row>
    <row r="120" spans="1:7" s="98" customFormat="1" ht="34.5" customHeight="1">
      <c r="A120" s="33" t="s">
        <v>526</v>
      </c>
      <c r="B120" s="3" t="s">
        <v>527</v>
      </c>
      <c r="C120" s="3"/>
      <c r="D120" s="3"/>
      <c r="E120" s="3"/>
      <c r="F120" s="41">
        <f>F121</f>
        <v>2023.6</v>
      </c>
      <c r="G120" s="41">
        <f>G121</f>
        <v>2092.7</v>
      </c>
    </row>
    <row r="121" spans="1:7" s="98" customFormat="1" ht="34.5" customHeight="1">
      <c r="A121" s="31" t="s">
        <v>525</v>
      </c>
      <c r="B121" s="47" t="s">
        <v>523</v>
      </c>
      <c r="C121" s="47" t="s">
        <v>284</v>
      </c>
      <c r="D121" s="47" t="s">
        <v>204</v>
      </c>
      <c r="E121" s="47" t="s">
        <v>205</v>
      </c>
      <c r="F121" s="37">
        <f>ведомств!F390</f>
        <v>2023.6</v>
      </c>
      <c r="G121" s="37">
        <f>ведомств!G390</f>
        <v>2092.7</v>
      </c>
    </row>
    <row r="122" spans="1:7" s="98" customFormat="1" ht="26.25" customHeight="1">
      <c r="A122" s="33" t="s">
        <v>671</v>
      </c>
      <c r="B122" s="3" t="s">
        <v>672</v>
      </c>
      <c r="C122" s="3"/>
      <c r="D122" s="3"/>
      <c r="E122" s="3"/>
      <c r="F122" s="41">
        <f>F123</f>
        <v>605.7</v>
      </c>
      <c r="G122" s="41">
        <f>G123</f>
        <v>605.7</v>
      </c>
    </row>
    <row r="123" spans="1:7" s="98" customFormat="1" ht="57" customHeight="1">
      <c r="A123" s="31" t="s">
        <v>673</v>
      </c>
      <c r="B123" s="47" t="s">
        <v>670</v>
      </c>
      <c r="C123" s="47" t="s">
        <v>30</v>
      </c>
      <c r="D123" s="47" t="s">
        <v>206</v>
      </c>
      <c r="E123" s="47" t="s">
        <v>207</v>
      </c>
      <c r="F123" s="37">
        <f>ведомств!F357</f>
        <v>605.7</v>
      </c>
      <c r="G123" s="37">
        <f>ведомств!G357</f>
        <v>605.7</v>
      </c>
    </row>
    <row r="124" spans="1:7" s="101" customFormat="1" ht="24.75" customHeight="1">
      <c r="A124" s="33" t="s">
        <v>684</v>
      </c>
      <c r="B124" s="3" t="s">
        <v>685</v>
      </c>
      <c r="C124" s="3"/>
      <c r="D124" s="3"/>
      <c r="E124" s="3"/>
      <c r="F124" s="41">
        <f>F125+F128+F129+F127+F126</f>
        <v>7238</v>
      </c>
      <c r="G124" s="41">
        <f>G125+G128+G129+G127+G126</f>
        <v>5607.700000000001</v>
      </c>
    </row>
    <row r="125" spans="1:7" s="98" customFormat="1" ht="36.75" customHeight="1">
      <c r="A125" s="154" t="s">
        <v>776</v>
      </c>
      <c r="B125" s="47" t="s">
        <v>774</v>
      </c>
      <c r="C125" s="47" t="s">
        <v>30</v>
      </c>
      <c r="D125" s="47" t="s">
        <v>209</v>
      </c>
      <c r="E125" s="47" t="s">
        <v>205</v>
      </c>
      <c r="F125" s="37">
        <f>ведомств!F13</f>
        <v>2152.5</v>
      </c>
      <c r="G125" s="37">
        <f>ведомств!G13</f>
        <v>0</v>
      </c>
    </row>
    <row r="126" spans="1:7" s="98" customFormat="1" ht="72" customHeight="1">
      <c r="A126" s="159" t="s">
        <v>793</v>
      </c>
      <c r="B126" s="47" t="s">
        <v>791</v>
      </c>
      <c r="C126" s="47" t="s">
        <v>30</v>
      </c>
      <c r="D126" s="47" t="s">
        <v>210</v>
      </c>
      <c r="E126" s="47" t="s">
        <v>6</v>
      </c>
      <c r="F126" s="37">
        <f>ведомств!F34</f>
        <v>0</v>
      </c>
      <c r="G126" s="37">
        <f>ведомств!G34</f>
        <v>5454.1</v>
      </c>
    </row>
    <row r="127" spans="1:7" s="98" customFormat="1" ht="56.25" customHeight="1">
      <c r="A127" s="156" t="s">
        <v>788</v>
      </c>
      <c r="B127" s="47" t="s">
        <v>787</v>
      </c>
      <c r="C127" s="47" t="s">
        <v>30</v>
      </c>
      <c r="D127" s="47" t="s">
        <v>209</v>
      </c>
      <c r="E127" s="47" t="s">
        <v>205</v>
      </c>
      <c r="F127" s="37">
        <f>ведомств!F15</f>
        <v>147</v>
      </c>
      <c r="G127" s="37">
        <f>ведомств!G15</f>
        <v>0</v>
      </c>
    </row>
    <row r="128" spans="1:7" s="98" customFormat="1" ht="45" customHeight="1">
      <c r="A128" s="31" t="s">
        <v>689</v>
      </c>
      <c r="B128" s="47" t="s">
        <v>687</v>
      </c>
      <c r="C128" s="47" t="s">
        <v>30</v>
      </c>
      <c r="D128" s="47" t="s">
        <v>210</v>
      </c>
      <c r="E128" s="47" t="s">
        <v>6</v>
      </c>
      <c r="F128" s="37">
        <f>ведомств!F36</f>
        <v>4784.9</v>
      </c>
      <c r="G128" s="37">
        <f>ведомств!G36</f>
        <v>0</v>
      </c>
    </row>
    <row r="129" spans="1:7" s="98" customFormat="1" ht="54.75" customHeight="1">
      <c r="A129" s="30" t="s">
        <v>779</v>
      </c>
      <c r="B129" s="48" t="s">
        <v>778</v>
      </c>
      <c r="C129" s="47" t="s">
        <v>30</v>
      </c>
      <c r="D129" s="47" t="s">
        <v>210</v>
      </c>
      <c r="E129" s="47" t="s">
        <v>6</v>
      </c>
      <c r="F129" s="37">
        <f>ведомств!F38</f>
        <v>153.6</v>
      </c>
      <c r="G129" s="37">
        <f>ведомств!G38</f>
        <v>153.6</v>
      </c>
    </row>
    <row r="130" spans="1:7" s="98" customFormat="1" ht="22.5">
      <c r="A130" s="33" t="s">
        <v>12</v>
      </c>
      <c r="B130" s="102" t="s">
        <v>247</v>
      </c>
      <c r="C130" s="102"/>
      <c r="D130" s="4"/>
      <c r="E130" s="4"/>
      <c r="F130" s="103">
        <f>F131+F141+F147</f>
        <v>471601.44600000005</v>
      </c>
      <c r="G130" s="103">
        <f>G131+G141+G147</f>
        <v>496904.1920000001</v>
      </c>
    </row>
    <row r="131" spans="1:7" s="107" customFormat="1" ht="21">
      <c r="A131" s="118" t="s">
        <v>13</v>
      </c>
      <c r="B131" s="104" t="s">
        <v>14</v>
      </c>
      <c r="C131" s="104"/>
      <c r="D131" s="105"/>
      <c r="E131" s="105"/>
      <c r="F131" s="106">
        <f>F132+F136+F139</f>
        <v>8670</v>
      </c>
      <c r="G131" s="106">
        <f>G132+G136+G139</f>
        <v>13170</v>
      </c>
    </row>
    <row r="132" spans="1:7" s="100" customFormat="1" ht="22.5">
      <c r="A132" s="35" t="s">
        <v>37</v>
      </c>
      <c r="B132" s="108" t="s">
        <v>257</v>
      </c>
      <c r="C132" s="108"/>
      <c r="D132" s="109"/>
      <c r="E132" s="109"/>
      <c r="F132" s="110">
        <f>F133+F134+F135</f>
        <v>7020</v>
      </c>
      <c r="G132" s="110">
        <f>G133+G134+G135</f>
        <v>11020</v>
      </c>
    </row>
    <row r="133" spans="1:7" s="98" customFormat="1" ht="45">
      <c r="A133" s="31" t="s">
        <v>821</v>
      </c>
      <c r="B133" s="71" t="s">
        <v>256</v>
      </c>
      <c r="C133" s="71">
        <v>200</v>
      </c>
      <c r="D133" s="72" t="s">
        <v>6</v>
      </c>
      <c r="E133" s="72" t="s">
        <v>18</v>
      </c>
      <c r="F133" s="73">
        <f>ведомств!F313</f>
        <v>20</v>
      </c>
      <c r="G133" s="73">
        <f>ведомств!G313</f>
        <v>20</v>
      </c>
    </row>
    <row r="134" spans="1:7" s="98" customFormat="1" ht="33.75">
      <c r="A134" s="31" t="s">
        <v>600</v>
      </c>
      <c r="B134" s="71" t="s">
        <v>272</v>
      </c>
      <c r="C134" s="71">
        <v>200</v>
      </c>
      <c r="D134" s="72" t="s">
        <v>6</v>
      </c>
      <c r="E134" s="72" t="s">
        <v>18</v>
      </c>
      <c r="F134" s="37">
        <f>ведомств!F530</f>
        <v>7000</v>
      </c>
      <c r="G134" s="37">
        <f>ведомств!G530</f>
        <v>11000</v>
      </c>
    </row>
    <row r="135" spans="1:7" s="98" customFormat="1" ht="49.5" customHeight="1">
      <c r="A135" s="31" t="s">
        <v>611</v>
      </c>
      <c r="B135" s="71" t="s">
        <v>268</v>
      </c>
      <c r="C135" s="71">
        <v>200</v>
      </c>
      <c r="D135" s="72" t="s">
        <v>6</v>
      </c>
      <c r="E135" s="72" t="s">
        <v>18</v>
      </c>
      <c r="F135" s="73">
        <f>ведомств!F315</f>
        <v>0</v>
      </c>
      <c r="G135" s="73">
        <f>ведомств!G315</f>
        <v>0</v>
      </c>
    </row>
    <row r="136" spans="1:7" s="100" customFormat="1" ht="22.5">
      <c r="A136" s="35" t="s">
        <v>38</v>
      </c>
      <c r="B136" s="108" t="s">
        <v>258</v>
      </c>
      <c r="C136" s="108"/>
      <c r="D136" s="109"/>
      <c r="E136" s="109"/>
      <c r="F136" s="110">
        <f>F137+F138</f>
        <v>150</v>
      </c>
      <c r="G136" s="110">
        <f>G137+G138</f>
        <v>150</v>
      </c>
    </row>
    <row r="137" spans="1:7" s="98" customFormat="1" ht="45">
      <c r="A137" s="31" t="s">
        <v>609</v>
      </c>
      <c r="B137" s="71" t="s">
        <v>270</v>
      </c>
      <c r="C137" s="71">
        <v>200</v>
      </c>
      <c r="D137" s="72" t="s">
        <v>6</v>
      </c>
      <c r="E137" s="72" t="s">
        <v>18</v>
      </c>
      <c r="F137" s="73">
        <f>ведомств!F318</f>
        <v>100</v>
      </c>
      <c r="G137" s="73">
        <f>ведомств!G318</f>
        <v>100</v>
      </c>
    </row>
    <row r="138" spans="1:7" s="98" customFormat="1" ht="45">
      <c r="A138" s="31" t="s">
        <v>822</v>
      </c>
      <c r="B138" s="71" t="s">
        <v>269</v>
      </c>
      <c r="C138" s="71">
        <v>200</v>
      </c>
      <c r="D138" s="72" t="s">
        <v>6</v>
      </c>
      <c r="E138" s="72" t="s">
        <v>18</v>
      </c>
      <c r="F138" s="73">
        <f>ведомств!F320</f>
        <v>50</v>
      </c>
      <c r="G138" s="73">
        <f>ведомств!G320</f>
        <v>50</v>
      </c>
    </row>
    <row r="139" spans="1:7" s="100" customFormat="1" ht="33.75">
      <c r="A139" s="35" t="s">
        <v>226</v>
      </c>
      <c r="B139" s="108" t="s">
        <v>521</v>
      </c>
      <c r="C139" s="108"/>
      <c r="D139" s="109"/>
      <c r="E139" s="109"/>
      <c r="F139" s="110">
        <f>F140</f>
        <v>1500</v>
      </c>
      <c r="G139" s="110">
        <f>G140</f>
        <v>2000</v>
      </c>
    </row>
    <row r="140" spans="1:7" s="98" customFormat="1" ht="45">
      <c r="A140" s="31" t="s">
        <v>823</v>
      </c>
      <c r="B140" s="71" t="s">
        <v>520</v>
      </c>
      <c r="C140" s="71">
        <v>600</v>
      </c>
      <c r="D140" s="72" t="s">
        <v>17</v>
      </c>
      <c r="E140" s="72" t="s">
        <v>204</v>
      </c>
      <c r="F140" s="73">
        <f>ведомств!F377</f>
        <v>1500</v>
      </c>
      <c r="G140" s="73">
        <f>ведомств!G377</f>
        <v>2000</v>
      </c>
    </row>
    <row r="141" spans="1:7" s="98" customFormat="1" ht="11.25">
      <c r="A141" s="119" t="s">
        <v>176</v>
      </c>
      <c r="B141" s="102" t="s">
        <v>177</v>
      </c>
      <c r="C141" s="102"/>
      <c r="D141" s="4"/>
      <c r="E141" s="4"/>
      <c r="F141" s="103">
        <f>F142+F145</f>
        <v>1747.884</v>
      </c>
      <c r="G141" s="103">
        <f>G142+G145</f>
        <v>1747.884</v>
      </c>
    </row>
    <row r="142" spans="1:7" s="98" customFormat="1" ht="57.75" customHeight="1">
      <c r="A142" s="120" t="s">
        <v>41</v>
      </c>
      <c r="B142" s="71" t="s">
        <v>265</v>
      </c>
      <c r="C142" s="71"/>
      <c r="D142" s="72"/>
      <c r="E142" s="72"/>
      <c r="F142" s="73">
        <f>F143+F144</f>
        <v>500</v>
      </c>
      <c r="G142" s="73">
        <f>G143+G144</f>
        <v>500</v>
      </c>
    </row>
    <row r="143" spans="1:7" s="98" customFormat="1" ht="46.5" customHeight="1">
      <c r="A143" s="31" t="s">
        <v>824</v>
      </c>
      <c r="B143" s="71" t="s">
        <v>271</v>
      </c>
      <c r="C143" s="71">
        <v>200</v>
      </c>
      <c r="D143" s="72" t="s">
        <v>6</v>
      </c>
      <c r="E143" s="72" t="s">
        <v>18</v>
      </c>
      <c r="F143" s="73">
        <f>ведомств!F322</f>
        <v>500</v>
      </c>
      <c r="G143" s="73">
        <f>ведомств!G322</f>
        <v>500</v>
      </c>
    </row>
    <row r="144" spans="1:7" s="98" customFormat="1" ht="46.5" customHeight="1">
      <c r="A144" s="31" t="s">
        <v>825</v>
      </c>
      <c r="B144" s="71" t="s">
        <v>271</v>
      </c>
      <c r="C144" s="71">
        <v>300</v>
      </c>
      <c r="D144" s="72" t="s">
        <v>6</v>
      </c>
      <c r="E144" s="72" t="s">
        <v>18</v>
      </c>
      <c r="F144" s="73">
        <f>ведомств!F323</f>
        <v>0</v>
      </c>
      <c r="G144" s="73">
        <f>ведомств!G323</f>
        <v>0</v>
      </c>
    </row>
    <row r="145" spans="1:7" s="98" customFormat="1" ht="46.5" customHeight="1">
      <c r="A145" s="31" t="s">
        <v>580</v>
      </c>
      <c r="B145" s="71" t="s">
        <v>579</v>
      </c>
      <c r="C145" s="71"/>
      <c r="D145" s="72"/>
      <c r="E145" s="72"/>
      <c r="F145" s="73">
        <f>F146</f>
        <v>1247.884</v>
      </c>
      <c r="G145" s="73">
        <f>G146</f>
        <v>1247.884</v>
      </c>
    </row>
    <row r="146" spans="1:7" s="98" customFormat="1" ht="46.5" customHeight="1">
      <c r="A146" s="31" t="s">
        <v>826</v>
      </c>
      <c r="B146" s="71" t="s">
        <v>578</v>
      </c>
      <c r="C146" s="71">
        <v>200</v>
      </c>
      <c r="D146" s="72" t="s">
        <v>206</v>
      </c>
      <c r="E146" s="72" t="s">
        <v>210</v>
      </c>
      <c r="F146" s="73">
        <f>ведомств!F549</f>
        <v>1247.884</v>
      </c>
      <c r="G146" s="73">
        <f>ведомств!G549</f>
        <v>1247.884</v>
      </c>
    </row>
    <row r="147" spans="1:7" s="98" customFormat="1" ht="11.25">
      <c r="A147" s="119" t="s">
        <v>178</v>
      </c>
      <c r="B147" s="102" t="s">
        <v>179</v>
      </c>
      <c r="C147" s="102"/>
      <c r="D147" s="4"/>
      <c r="E147" s="4"/>
      <c r="F147" s="103">
        <f>F148+F168+F179+F181+F185+F193+F203+F220</f>
        <v>461183.56200000003</v>
      </c>
      <c r="G147" s="103">
        <f>G148+G168+G179+G181+G185+G193+G203+G220</f>
        <v>481986.3080000001</v>
      </c>
    </row>
    <row r="148" spans="1:7" s="101" customFormat="1" ht="11.25">
      <c r="A148" s="119" t="s">
        <v>45</v>
      </c>
      <c r="B148" s="102" t="s">
        <v>273</v>
      </c>
      <c r="C148" s="102"/>
      <c r="D148" s="4"/>
      <c r="E148" s="4"/>
      <c r="F148" s="103">
        <f>F149</f>
        <v>264193.11699999997</v>
      </c>
      <c r="G148" s="103">
        <f>G149</f>
        <v>274493.11699999997</v>
      </c>
    </row>
    <row r="149" spans="1:7" s="101" customFormat="1" ht="22.5">
      <c r="A149" s="10" t="s">
        <v>827</v>
      </c>
      <c r="B149" s="102" t="s">
        <v>274</v>
      </c>
      <c r="C149" s="102"/>
      <c r="D149" s="4"/>
      <c r="E149" s="4"/>
      <c r="F149" s="103">
        <f>SUM(F150:F167)</f>
        <v>264193.11699999997</v>
      </c>
      <c r="G149" s="103">
        <f>SUM(G150:G167)</f>
        <v>274493.11699999997</v>
      </c>
    </row>
    <row r="150" spans="1:7" s="98" customFormat="1" ht="69.75" customHeight="1">
      <c r="A150" s="31" t="s">
        <v>621</v>
      </c>
      <c r="B150" s="71" t="s">
        <v>382</v>
      </c>
      <c r="C150" s="71">
        <v>100</v>
      </c>
      <c r="D150" s="72" t="s">
        <v>209</v>
      </c>
      <c r="E150" s="72" t="s">
        <v>6</v>
      </c>
      <c r="F150" s="37">
        <f>ведомств!F189</f>
        <v>15759.509</v>
      </c>
      <c r="G150" s="37">
        <f>ведомств!G189</f>
        <v>15759.509</v>
      </c>
    </row>
    <row r="151" spans="1:7" s="98" customFormat="1" ht="48" customHeight="1">
      <c r="A151" s="31" t="s">
        <v>622</v>
      </c>
      <c r="B151" s="71" t="s">
        <v>382</v>
      </c>
      <c r="C151" s="71">
        <v>200</v>
      </c>
      <c r="D151" s="72" t="s">
        <v>209</v>
      </c>
      <c r="E151" s="72" t="s">
        <v>6</v>
      </c>
      <c r="F151" s="37">
        <f>ведомств!F190</f>
        <v>22388.665</v>
      </c>
      <c r="G151" s="37">
        <f>ведомств!G190</f>
        <v>25388.665</v>
      </c>
    </row>
    <row r="152" spans="1:7" s="98" customFormat="1" ht="33" customHeight="1">
      <c r="A152" s="31" t="s">
        <v>623</v>
      </c>
      <c r="B152" s="71" t="s">
        <v>382</v>
      </c>
      <c r="C152" s="71">
        <v>800</v>
      </c>
      <c r="D152" s="72" t="s">
        <v>209</v>
      </c>
      <c r="E152" s="72" t="s">
        <v>6</v>
      </c>
      <c r="F152" s="37">
        <f>ведомств!F191</f>
        <v>1203.084</v>
      </c>
      <c r="G152" s="37">
        <f>ведомств!G191</f>
        <v>1203.084</v>
      </c>
    </row>
    <row r="153" spans="1:7" s="98" customFormat="1" ht="79.5" customHeight="1">
      <c r="A153" s="31" t="s">
        <v>577</v>
      </c>
      <c r="B153" s="47" t="s">
        <v>576</v>
      </c>
      <c r="C153" s="71">
        <v>200</v>
      </c>
      <c r="D153" s="72" t="s">
        <v>209</v>
      </c>
      <c r="E153" s="72" t="s">
        <v>6</v>
      </c>
      <c r="F153" s="37">
        <f>ведомств!F193</f>
        <v>40</v>
      </c>
      <c r="G153" s="37">
        <f>ведомств!G193</f>
        <v>40</v>
      </c>
    </row>
    <row r="154" spans="1:7" s="98" customFormat="1" ht="69" customHeight="1">
      <c r="A154" s="31" t="s">
        <v>624</v>
      </c>
      <c r="B154" s="71" t="s">
        <v>383</v>
      </c>
      <c r="C154" s="71">
        <v>100</v>
      </c>
      <c r="D154" s="72" t="s">
        <v>209</v>
      </c>
      <c r="E154" s="72" t="s">
        <v>204</v>
      </c>
      <c r="F154" s="37">
        <f>ведомств!F230</f>
        <v>83513.145</v>
      </c>
      <c r="G154" s="37">
        <f>ведомств!G230</f>
        <v>83513.145</v>
      </c>
    </row>
    <row r="155" spans="1:7" s="98" customFormat="1" ht="43.5" customHeight="1">
      <c r="A155" s="31" t="s">
        <v>625</v>
      </c>
      <c r="B155" s="71" t="s">
        <v>383</v>
      </c>
      <c r="C155" s="71">
        <v>200</v>
      </c>
      <c r="D155" s="72" t="s">
        <v>209</v>
      </c>
      <c r="E155" s="72" t="s">
        <v>204</v>
      </c>
      <c r="F155" s="37">
        <f>ведомств!F231</f>
        <v>92323.783</v>
      </c>
      <c r="G155" s="37">
        <f>ведомств!G231</f>
        <v>97323.783</v>
      </c>
    </row>
    <row r="156" spans="1:7" s="98" customFormat="1" ht="43.5" customHeight="1">
      <c r="A156" s="31" t="s">
        <v>626</v>
      </c>
      <c r="B156" s="71" t="s">
        <v>383</v>
      </c>
      <c r="C156" s="71">
        <v>600</v>
      </c>
      <c r="D156" s="72" t="s">
        <v>209</v>
      </c>
      <c r="E156" s="72" t="s">
        <v>204</v>
      </c>
      <c r="F156" s="37">
        <f>ведомств!F232</f>
        <v>0</v>
      </c>
      <c r="G156" s="37">
        <f>ведомств!G232</f>
        <v>0</v>
      </c>
    </row>
    <row r="157" spans="1:7" s="98" customFormat="1" ht="33" customHeight="1">
      <c r="A157" s="31" t="s">
        <v>627</v>
      </c>
      <c r="B157" s="71" t="s">
        <v>383</v>
      </c>
      <c r="C157" s="71">
        <v>800</v>
      </c>
      <c r="D157" s="72" t="s">
        <v>209</v>
      </c>
      <c r="E157" s="72" t="s">
        <v>204</v>
      </c>
      <c r="F157" s="37">
        <f>ведомств!F233</f>
        <v>4991.563</v>
      </c>
      <c r="G157" s="37">
        <f>ведомств!G233</f>
        <v>4991.563</v>
      </c>
    </row>
    <row r="158" spans="1:7" s="98" customFormat="1" ht="48" customHeight="1">
      <c r="A158" s="31" t="s">
        <v>584</v>
      </c>
      <c r="B158" s="47" t="s">
        <v>574</v>
      </c>
      <c r="C158" s="71">
        <v>200</v>
      </c>
      <c r="D158" s="72" t="s">
        <v>209</v>
      </c>
      <c r="E158" s="72" t="s">
        <v>204</v>
      </c>
      <c r="F158" s="37">
        <f>ведомств!F170</f>
        <v>0</v>
      </c>
      <c r="G158" s="37">
        <f>ведомств!G170</f>
        <v>0</v>
      </c>
    </row>
    <row r="159" spans="1:7" s="98" customFormat="1" ht="58.5" customHeight="1">
      <c r="A159" s="31" t="s">
        <v>628</v>
      </c>
      <c r="B159" s="71" t="s">
        <v>384</v>
      </c>
      <c r="C159" s="71">
        <v>100</v>
      </c>
      <c r="D159" s="72" t="s">
        <v>209</v>
      </c>
      <c r="E159" s="72" t="s">
        <v>205</v>
      </c>
      <c r="F159" s="37">
        <f>ведомств!F238</f>
        <v>14038.828</v>
      </c>
      <c r="G159" s="37">
        <f>ведомств!G238</f>
        <v>14038.828</v>
      </c>
    </row>
    <row r="160" spans="1:7" s="98" customFormat="1" ht="33" customHeight="1">
      <c r="A160" s="31" t="s">
        <v>629</v>
      </c>
      <c r="B160" s="71" t="s">
        <v>384</v>
      </c>
      <c r="C160" s="71">
        <v>200</v>
      </c>
      <c r="D160" s="72" t="s">
        <v>209</v>
      </c>
      <c r="E160" s="72" t="s">
        <v>205</v>
      </c>
      <c r="F160" s="37">
        <f>ведомств!F239</f>
        <v>779.073</v>
      </c>
      <c r="G160" s="37">
        <f>ведомств!G239</f>
        <v>1079.073</v>
      </c>
    </row>
    <row r="161" spans="1:7" s="98" customFormat="1" ht="45.75" customHeight="1">
      <c r="A161" s="31" t="s">
        <v>636</v>
      </c>
      <c r="B161" s="71" t="s">
        <v>385</v>
      </c>
      <c r="C161" s="71">
        <v>600</v>
      </c>
      <c r="D161" s="72" t="s">
        <v>209</v>
      </c>
      <c r="E161" s="72" t="s">
        <v>209</v>
      </c>
      <c r="F161" s="37">
        <f>ведомств!F251</f>
        <v>6959.864</v>
      </c>
      <c r="G161" s="37">
        <f>ведомств!G251</f>
        <v>6959.864</v>
      </c>
    </row>
    <row r="162" spans="1:7" s="98" customFormat="1" ht="37.5" customHeight="1">
      <c r="A162" s="31" t="s">
        <v>635</v>
      </c>
      <c r="B162" s="71" t="s">
        <v>385</v>
      </c>
      <c r="C162" s="71">
        <v>200</v>
      </c>
      <c r="D162" s="72" t="s">
        <v>209</v>
      </c>
      <c r="E162" s="72" t="s">
        <v>211</v>
      </c>
      <c r="F162" s="37">
        <f>ведомств!F258</f>
        <v>0</v>
      </c>
      <c r="G162" s="37">
        <f>ведомств!G258</f>
        <v>0</v>
      </c>
    </row>
    <row r="163" spans="1:7" s="98" customFormat="1" ht="58.5" customHeight="1">
      <c r="A163" s="31" t="s">
        <v>634</v>
      </c>
      <c r="B163" s="71" t="s">
        <v>386</v>
      </c>
      <c r="C163" s="71">
        <v>100</v>
      </c>
      <c r="D163" s="72" t="s">
        <v>209</v>
      </c>
      <c r="E163" s="72" t="s">
        <v>211</v>
      </c>
      <c r="F163" s="37">
        <f>ведомств!F260</f>
        <v>17623.417</v>
      </c>
      <c r="G163" s="37">
        <f>ведомств!G260</f>
        <v>17623.417</v>
      </c>
    </row>
    <row r="164" spans="1:7" s="98" customFormat="1" ht="35.25" customHeight="1">
      <c r="A164" s="31" t="s">
        <v>633</v>
      </c>
      <c r="B164" s="71" t="s">
        <v>386</v>
      </c>
      <c r="C164" s="71">
        <v>200</v>
      </c>
      <c r="D164" s="72" t="s">
        <v>209</v>
      </c>
      <c r="E164" s="72" t="s">
        <v>211</v>
      </c>
      <c r="F164" s="37">
        <f>ведомств!F261</f>
        <v>1500</v>
      </c>
      <c r="G164" s="37">
        <f>ведомств!G261</f>
        <v>1500</v>
      </c>
    </row>
    <row r="165" spans="1:7" s="98" customFormat="1" ht="23.25" customHeight="1">
      <c r="A165" s="31" t="s">
        <v>632</v>
      </c>
      <c r="B165" s="71" t="s">
        <v>386</v>
      </c>
      <c r="C165" s="71">
        <v>800</v>
      </c>
      <c r="D165" s="72" t="s">
        <v>209</v>
      </c>
      <c r="E165" s="72" t="s">
        <v>211</v>
      </c>
      <c r="F165" s="37">
        <f>ведомств!F262</f>
        <v>22.186</v>
      </c>
      <c r="G165" s="37">
        <f>ведомств!G262</f>
        <v>22.186</v>
      </c>
    </row>
    <row r="166" spans="1:7" s="98" customFormat="1" ht="36.75" customHeight="1">
      <c r="A166" s="31" t="s">
        <v>631</v>
      </c>
      <c r="B166" s="71" t="s">
        <v>388</v>
      </c>
      <c r="C166" s="71">
        <v>200</v>
      </c>
      <c r="D166" s="72" t="s">
        <v>209</v>
      </c>
      <c r="E166" s="72" t="s">
        <v>211</v>
      </c>
      <c r="F166" s="37">
        <f>ведомств!F264</f>
        <v>50</v>
      </c>
      <c r="G166" s="37">
        <f>ведомств!G264</f>
        <v>50</v>
      </c>
    </row>
    <row r="167" spans="1:7" s="98" customFormat="1" ht="48" customHeight="1">
      <c r="A167" s="31" t="s">
        <v>630</v>
      </c>
      <c r="B167" s="71" t="s">
        <v>387</v>
      </c>
      <c r="C167" s="71">
        <v>200</v>
      </c>
      <c r="D167" s="72" t="s">
        <v>209</v>
      </c>
      <c r="E167" s="72" t="s">
        <v>211</v>
      </c>
      <c r="F167" s="37">
        <f>ведомств!F266</f>
        <v>3000</v>
      </c>
      <c r="G167" s="37">
        <f>ведомств!G266</f>
        <v>5000</v>
      </c>
    </row>
    <row r="168" spans="1:7" s="98" customFormat="1" ht="11.25">
      <c r="A168" s="119" t="s">
        <v>180</v>
      </c>
      <c r="B168" s="102" t="s">
        <v>248</v>
      </c>
      <c r="C168" s="102"/>
      <c r="D168" s="4"/>
      <c r="E168" s="4"/>
      <c r="F168" s="103">
        <f>F169+F170+F171+F172+F176+F177+F178</f>
        <v>53415.744000000006</v>
      </c>
      <c r="G168" s="103">
        <f>G169+G170+G171+G172+G176+G177+G178</f>
        <v>56778.14400000001</v>
      </c>
    </row>
    <row r="169" spans="1:7" s="98" customFormat="1" ht="45">
      <c r="A169" s="31" t="s">
        <v>828</v>
      </c>
      <c r="B169" s="71" t="s">
        <v>259</v>
      </c>
      <c r="C169" s="71">
        <v>200</v>
      </c>
      <c r="D169" s="72" t="s">
        <v>6</v>
      </c>
      <c r="E169" s="72" t="s">
        <v>18</v>
      </c>
      <c r="F169" s="73">
        <f>ведомств!F326</f>
        <v>50</v>
      </c>
      <c r="G169" s="73">
        <f>ведомств!G326</f>
        <v>50</v>
      </c>
    </row>
    <row r="170" spans="1:7" s="98" customFormat="1" ht="45">
      <c r="A170" s="31" t="s">
        <v>608</v>
      </c>
      <c r="B170" s="71" t="s">
        <v>261</v>
      </c>
      <c r="C170" s="71">
        <v>200</v>
      </c>
      <c r="D170" s="72" t="s">
        <v>6</v>
      </c>
      <c r="E170" s="72" t="s">
        <v>18</v>
      </c>
      <c r="F170" s="73">
        <f>ведомств!F328</f>
        <v>50</v>
      </c>
      <c r="G170" s="73">
        <f>ведомств!G328</f>
        <v>50</v>
      </c>
    </row>
    <row r="171" spans="1:7" s="98" customFormat="1" ht="56.25">
      <c r="A171" s="31" t="s">
        <v>829</v>
      </c>
      <c r="B171" s="71" t="s">
        <v>260</v>
      </c>
      <c r="C171" s="71">
        <v>200</v>
      </c>
      <c r="D171" s="72" t="s">
        <v>6</v>
      </c>
      <c r="E171" s="72" t="s">
        <v>18</v>
      </c>
      <c r="F171" s="73">
        <f>ведомств!F330</f>
        <v>101.944</v>
      </c>
      <c r="G171" s="73">
        <f>ведомств!G330</f>
        <v>101.944</v>
      </c>
    </row>
    <row r="172" spans="1:7" s="98" customFormat="1" ht="22.5">
      <c r="A172" s="31" t="s">
        <v>727</v>
      </c>
      <c r="B172" s="71" t="s">
        <v>249</v>
      </c>
      <c r="C172" s="71"/>
      <c r="D172" s="72"/>
      <c r="E172" s="72"/>
      <c r="F172" s="73">
        <f>F173+F174+F175</f>
        <v>44779</v>
      </c>
      <c r="G172" s="73">
        <f>G173+G174+G175</f>
        <v>47141.4</v>
      </c>
    </row>
    <row r="173" spans="1:7" s="98" customFormat="1" ht="45">
      <c r="A173" s="31" t="s">
        <v>830</v>
      </c>
      <c r="B173" s="71" t="s">
        <v>554</v>
      </c>
      <c r="C173" s="71">
        <v>200</v>
      </c>
      <c r="D173" s="72" t="s">
        <v>206</v>
      </c>
      <c r="E173" s="72" t="s">
        <v>211</v>
      </c>
      <c r="F173" s="37">
        <f>ведомств!F129</f>
        <v>5000</v>
      </c>
      <c r="G173" s="37">
        <f>ведомств!G129</f>
        <v>5000</v>
      </c>
    </row>
    <row r="174" spans="1:7" s="98" customFormat="1" ht="56.25">
      <c r="A174" s="31" t="s">
        <v>831</v>
      </c>
      <c r="B174" s="71" t="s">
        <v>555</v>
      </c>
      <c r="C174" s="71">
        <v>200</v>
      </c>
      <c r="D174" s="72" t="s">
        <v>206</v>
      </c>
      <c r="E174" s="72" t="s">
        <v>211</v>
      </c>
      <c r="F174" s="37">
        <f>ведомств!F131</f>
        <v>16779</v>
      </c>
      <c r="G174" s="37">
        <f>ведомств!G131</f>
        <v>19141.4</v>
      </c>
    </row>
    <row r="175" spans="1:7" s="98" customFormat="1" ht="56.25">
      <c r="A175" s="31" t="s">
        <v>832</v>
      </c>
      <c r="B175" s="71" t="s">
        <v>555</v>
      </c>
      <c r="C175" s="71">
        <v>600</v>
      </c>
      <c r="D175" s="72" t="s">
        <v>206</v>
      </c>
      <c r="E175" s="72" t="s">
        <v>211</v>
      </c>
      <c r="F175" s="37">
        <f>ведомств!F132</f>
        <v>23000</v>
      </c>
      <c r="G175" s="37">
        <f>ведомств!G132</f>
        <v>23000</v>
      </c>
    </row>
    <row r="176" spans="1:7" s="98" customFormat="1" ht="45">
      <c r="A176" s="31" t="s">
        <v>606</v>
      </c>
      <c r="B176" s="71" t="s">
        <v>262</v>
      </c>
      <c r="C176" s="71">
        <v>200</v>
      </c>
      <c r="D176" s="72" t="s">
        <v>6</v>
      </c>
      <c r="E176" s="72" t="s">
        <v>18</v>
      </c>
      <c r="F176" s="73">
        <f>ведомств!F332</f>
        <v>332</v>
      </c>
      <c r="G176" s="73">
        <f>ведомств!G332</f>
        <v>332</v>
      </c>
    </row>
    <row r="177" spans="1:7" s="98" customFormat="1" ht="56.25">
      <c r="A177" s="31" t="s">
        <v>603</v>
      </c>
      <c r="B177" s="71" t="s">
        <v>263</v>
      </c>
      <c r="C177" s="71">
        <v>500</v>
      </c>
      <c r="D177" s="72" t="s">
        <v>205</v>
      </c>
      <c r="E177" s="72" t="s">
        <v>211</v>
      </c>
      <c r="F177" s="73">
        <f>ведомств!F393</f>
        <v>6102.8</v>
      </c>
      <c r="G177" s="73">
        <f>ведомств!G393</f>
        <v>6102.8</v>
      </c>
    </row>
    <row r="178" spans="1:7" s="98" customFormat="1" ht="67.5">
      <c r="A178" s="31" t="s">
        <v>604</v>
      </c>
      <c r="B178" s="71" t="s">
        <v>263</v>
      </c>
      <c r="C178" s="71">
        <v>200</v>
      </c>
      <c r="D178" s="72" t="s">
        <v>205</v>
      </c>
      <c r="E178" s="72" t="s">
        <v>211</v>
      </c>
      <c r="F178" s="73">
        <f>ведомств!F347</f>
        <v>2000</v>
      </c>
      <c r="G178" s="73">
        <f>ведомств!G347</f>
        <v>3000</v>
      </c>
    </row>
    <row r="179" spans="1:7" s="101" customFormat="1" ht="11.25" customHeight="1">
      <c r="A179" s="33" t="s">
        <v>42</v>
      </c>
      <c r="B179" s="102" t="s">
        <v>266</v>
      </c>
      <c r="C179" s="102"/>
      <c r="D179" s="4"/>
      <c r="E179" s="4"/>
      <c r="F179" s="103">
        <f>SUM(F180:F180)</f>
        <v>1000</v>
      </c>
      <c r="G179" s="103">
        <f>SUM(G180:G180)</f>
        <v>1000</v>
      </c>
    </row>
    <row r="180" spans="1:7" s="101" customFormat="1" ht="36" customHeight="1">
      <c r="A180" s="31" t="s">
        <v>833</v>
      </c>
      <c r="B180" s="71" t="s">
        <v>267</v>
      </c>
      <c r="C180" s="71">
        <v>200</v>
      </c>
      <c r="D180" s="72" t="s">
        <v>211</v>
      </c>
      <c r="E180" s="72" t="s">
        <v>211</v>
      </c>
      <c r="F180" s="73">
        <f>ведомств!F369</f>
        <v>1000</v>
      </c>
      <c r="G180" s="73">
        <f>ведомств!G369</f>
        <v>1000</v>
      </c>
    </row>
    <row r="181" spans="1:7" s="101" customFormat="1" ht="22.5">
      <c r="A181" s="121" t="s">
        <v>228</v>
      </c>
      <c r="B181" s="102" t="s">
        <v>264</v>
      </c>
      <c r="C181" s="102"/>
      <c r="D181" s="4"/>
      <c r="E181" s="4"/>
      <c r="F181" s="103">
        <f>SUM(F182:F184)</f>
        <v>0</v>
      </c>
      <c r="G181" s="103">
        <f>SUM(G182:G184)</f>
        <v>0</v>
      </c>
    </row>
    <row r="182" spans="1:7" s="101" customFormat="1" ht="45">
      <c r="A182" s="31" t="s">
        <v>834</v>
      </c>
      <c r="B182" s="71" t="s">
        <v>305</v>
      </c>
      <c r="C182" s="71">
        <v>200</v>
      </c>
      <c r="D182" s="72" t="s">
        <v>15</v>
      </c>
      <c r="E182" s="72" t="s">
        <v>208</v>
      </c>
      <c r="F182" s="73">
        <f>ведомств!F491</f>
        <v>0</v>
      </c>
      <c r="G182" s="73">
        <f>ведомств!G491</f>
        <v>0</v>
      </c>
    </row>
    <row r="183" spans="1:7" s="101" customFormat="1" ht="35.25" customHeight="1">
      <c r="A183" s="31" t="s">
        <v>835</v>
      </c>
      <c r="B183" s="71" t="s">
        <v>305</v>
      </c>
      <c r="C183" s="71">
        <v>300</v>
      </c>
      <c r="D183" s="72" t="s">
        <v>15</v>
      </c>
      <c r="E183" s="72" t="s">
        <v>208</v>
      </c>
      <c r="F183" s="37">
        <f>ведомств!F492</f>
        <v>0</v>
      </c>
      <c r="G183" s="37">
        <f>ведомств!G492</f>
        <v>0</v>
      </c>
    </row>
    <row r="184" spans="1:7" s="101" customFormat="1" ht="46.5" customHeight="1">
      <c r="A184" s="31" t="s">
        <v>836</v>
      </c>
      <c r="B184" s="71" t="s">
        <v>305</v>
      </c>
      <c r="C184" s="71">
        <v>600</v>
      </c>
      <c r="D184" s="72" t="s">
        <v>15</v>
      </c>
      <c r="E184" s="72" t="s">
        <v>208</v>
      </c>
      <c r="F184" s="37">
        <f>ведомств!F493</f>
        <v>0</v>
      </c>
      <c r="G184" s="37">
        <f>ведомств!G493</f>
        <v>0</v>
      </c>
    </row>
    <row r="185" spans="1:7" s="98" customFormat="1" ht="22.5">
      <c r="A185" s="121" t="s">
        <v>186</v>
      </c>
      <c r="B185" s="102" t="s">
        <v>250</v>
      </c>
      <c r="C185" s="102"/>
      <c r="D185" s="4"/>
      <c r="E185" s="4"/>
      <c r="F185" s="103">
        <f>F186+F192</f>
        <v>12409.654</v>
      </c>
      <c r="G185" s="103">
        <f>G186+G192</f>
        <v>19600</v>
      </c>
    </row>
    <row r="186" spans="1:7" s="98" customFormat="1" ht="33.75">
      <c r="A186" s="31" t="s">
        <v>837</v>
      </c>
      <c r="B186" s="71" t="s">
        <v>251</v>
      </c>
      <c r="C186" s="71"/>
      <c r="D186" s="72"/>
      <c r="E186" s="72"/>
      <c r="F186" s="73">
        <f>SUM(F187:F191)</f>
        <v>11809.654</v>
      </c>
      <c r="G186" s="73">
        <f>SUM(G187:G191)</f>
        <v>19000</v>
      </c>
    </row>
    <row r="187" spans="1:7" s="98" customFormat="1" ht="33.75">
      <c r="A187" s="31" t="s">
        <v>389</v>
      </c>
      <c r="B187" s="71" t="s">
        <v>253</v>
      </c>
      <c r="C187" s="71">
        <v>200</v>
      </c>
      <c r="D187" s="72" t="s">
        <v>207</v>
      </c>
      <c r="E187" s="72" t="s">
        <v>207</v>
      </c>
      <c r="F187" s="73">
        <f>ведомств!F152</f>
        <v>7000</v>
      </c>
      <c r="G187" s="73">
        <f>ведомств!G152</f>
        <v>9000</v>
      </c>
    </row>
    <row r="188" spans="1:7" s="98" customFormat="1" ht="45">
      <c r="A188" s="31" t="s">
        <v>586</v>
      </c>
      <c r="B188" s="143" t="s">
        <v>659</v>
      </c>
      <c r="C188" s="71">
        <v>300</v>
      </c>
      <c r="D188" s="72" t="s">
        <v>15</v>
      </c>
      <c r="E188" s="72" t="s">
        <v>206</v>
      </c>
      <c r="F188" s="73">
        <f>ведомств!F176</f>
        <v>0</v>
      </c>
      <c r="G188" s="73">
        <f>ведомств!G176</f>
        <v>0</v>
      </c>
    </row>
    <row r="189" spans="1:7" s="98" customFormat="1" ht="33.75">
      <c r="A189" s="31" t="s">
        <v>187</v>
      </c>
      <c r="B189" s="71" t="s">
        <v>254</v>
      </c>
      <c r="C189" s="71">
        <v>200</v>
      </c>
      <c r="D189" s="72" t="s">
        <v>207</v>
      </c>
      <c r="E189" s="72" t="s">
        <v>207</v>
      </c>
      <c r="F189" s="37">
        <f>ведомств!F154</f>
        <v>4809.654</v>
      </c>
      <c r="G189" s="37">
        <f>ведомств!G154</f>
        <v>7000</v>
      </c>
    </row>
    <row r="190" spans="1:7" s="98" customFormat="1" ht="53.25" customHeight="1">
      <c r="A190" s="31" t="s">
        <v>839</v>
      </c>
      <c r="B190" s="71" t="s">
        <v>478</v>
      </c>
      <c r="C190" s="71">
        <v>200</v>
      </c>
      <c r="D190" s="72" t="s">
        <v>208</v>
      </c>
      <c r="E190" s="72" t="s">
        <v>207</v>
      </c>
      <c r="F190" s="37">
        <f>ведомств!F560</f>
        <v>0</v>
      </c>
      <c r="G190" s="37">
        <f>ведомств!G560</f>
        <v>0</v>
      </c>
    </row>
    <row r="191" spans="1:7" s="98" customFormat="1" ht="48" customHeight="1">
      <c r="A191" s="31" t="s">
        <v>838</v>
      </c>
      <c r="B191" s="143" t="s">
        <v>680</v>
      </c>
      <c r="C191" s="71">
        <v>200</v>
      </c>
      <c r="D191" s="72" t="s">
        <v>208</v>
      </c>
      <c r="E191" s="72" t="s">
        <v>207</v>
      </c>
      <c r="F191" s="37">
        <f>ведомств!F562</f>
        <v>0</v>
      </c>
      <c r="G191" s="37">
        <f>ведомств!G562</f>
        <v>3000</v>
      </c>
    </row>
    <row r="192" spans="1:7" s="98" customFormat="1" ht="48" customHeight="1">
      <c r="A192" s="31" t="s">
        <v>652</v>
      </c>
      <c r="B192" s="71" t="s">
        <v>651</v>
      </c>
      <c r="C192" s="71">
        <v>200</v>
      </c>
      <c r="D192" s="72" t="s">
        <v>207</v>
      </c>
      <c r="E192" s="72" t="s">
        <v>204</v>
      </c>
      <c r="F192" s="37">
        <f>ведомств!F138</f>
        <v>600</v>
      </c>
      <c r="G192" s="37">
        <f>ведомств!G138</f>
        <v>600</v>
      </c>
    </row>
    <row r="193" spans="1:7" s="101" customFormat="1" ht="22.5">
      <c r="A193" s="33" t="s">
        <v>43</v>
      </c>
      <c r="B193" s="102" t="s">
        <v>275</v>
      </c>
      <c r="C193" s="102"/>
      <c r="D193" s="4"/>
      <c r="E193" s="4"/>
      <c r="F193" s="103">
        <f>F194</f>
        <v>49517.894</v>
      </c>
      <c r="G193" s="103">
        <f>G194</f>
        <v>49517.894</v>
      </c>
    </row>
    <row r="194" spans="1:7" s="101" customFormat="1" ht="22.5">
      <c r="A194" s="31" t="s">
        <v>728</v>
      </c>
      <c r="B194" s="71" t="s">
        <v>276</v>
      </c>
      <c r="C194" s="71"/>
      <c r="D194" s="72"/>
      <c r="E194" s="72"/>
      <c r="F194" s="73">
        <f>SUM(F195:F202)</f>
        <v>49517.894</v>
      </c>
      <c r="G194" s="73">
        <f>SUM(G195:G202)</f>
        <v>49517.894</v>
      </c>
    </row>
    <row r="195" spans="1:7" s="101" customFormat="1" ht="67.5">
      <c r="A195" s="31" t="s">
        <v>840</v>
      </c>
      <c r="B195" s="71" t="s">
        <v>276</v>
      </c>
      <c r="C195" s="71">
        <v>100</v>
      </c>
      <c r="D195" s="72" t="s">
        <v>16</v>
      </c>
      <c r="E195" s="72" t="s">
        <v>204</v>
      </c>
      <c r="F195" s="37">
        <f>ведомств!F98</f>
        <v>5043.533</v>
      </c>
      <c r="G195" s="37">
        <f>ведомств!G98</f>
        <v>5043.533</v>
      </c>
    </row>
    <row r="196" spans="1:7" s="98" customFormat="1" ht="45">
      <c r="A196" s="31" t="s">
        <v>841</v>
      </c>
      <c r="B196" s="71" t="s">
        <v>276</v>
      </c>
      <c r="C196" s="71">
        <v>200</v>
      </c>
      <c r="D196" s="72" t="s">
        <v>16</v>
      </c>
      <c r="E196" s="72" t="s">
        <v>204</v>
      </c>
      <c r="F196" s="37">
        <f>ведомств!F99</f>
        <v>3792.551</v>
      </c>
      <c r="G196" s="37">
        <f>ведомств!G99</f>
        <v>3792.551</v>
      </c>
    </row>
    <row r="197" spans="1:7" s="98" customFormat="1" ht="45">
      <c r="A197" s="31" t="s">
        <v>842</v>
      </c>
      <c r="B197" s="71" t="s">
        <v>276</v>
      </c>
      <c r="C197" s="71">
        <v>600</v>
      </c>
      <c r="D197" s="72" t="s">
        <v>16</v>
      </c>
      <c r="E197" s="72" t="s">
        <v>6</v>
      </c>
      <c r="F197" s="37">
        <f>ведомств!F76</f>
        <v>40521.31</v>
      </c>
      <c r="G197" s="37">
        <f>ведомств!G76</f>
        <v>40521.31</v>
      </c>
    </row>
    <row r="198" spans="1:7" s="98" customFormat="1" ht="33.75">
      <c r="A198" s="31" t="s">
        <v>843</v>
      </c>
      <c r="B198" s="71" t="s">
        <v>276</v>
      </c>
      <c r="C198" s="71">
        <v>800</v>
      </c>
      <c r="D198" s="72" t="s">
        <v>16</v>
      </c>
      <c r="E198" s="72" t="s">
        <v>204</v>
      </c>
      <c r="F198" s="37">
        <f>ведомств!F100</f>
        <v>120.5</v>
      </c>
      <c r="G198" s="37">
        <f>ведомств!G100</f>
        <v>120.5</v>
      </c>
    </row>
    <row r="199" spans="1:7" s="98" customFormat="1" ht="48.75" customHeight="1">
      <c r="A199" s="11" t="s">
        <v>552</v>
      </c>
      <c r="B199" s="47" t="s">
        <v>549</v>
      </c>
      <c r="C199" s="71">
        <v>200</v>
      </c>
      <c r="D199" s="72" t="s">
        <v>16</v>
      </c>
      <c r="E199" s="72" t="s">
        <v>204</v>
      </c>
      <c r="F199" s="37">
        <f>ведомств!F102</f>
        <v>10</v>
      </c>
      <c r="G199" s="37">
        <f>ведомств!G102</f>
        <v>10</v>
      </c>
    </row>
    <row r="200" spans="1:7" s="98" customFormat="1" ht="56.25">
      <c r="A200" s="31" t="s">
        <v>583</v>
      </c>
      <c r="B200" s="47" t="s">
        <v>582</v>
      </c>
      <c r="C200" s="71">
        <v>200</v>
      </c>
      <c r="D200" s="72" t="s">
        <v>16</v>
      </c>
      <c r="E200" s="72" t="s">
        <v>204</v>
      </c>
      <c r="F200" s="37">
        <f>ведомств!F104</f>
        <v>10</v>
      </c>
      <c r="G200" s="37">
        <f>ведомств!G104</f>
        <v>10</v>
      </c>
    </row>
    <row r="201" spans="1:7" s="98" customFormat="1" ht="56.25">
      <c r="A201" s="31" t="s">
        <v>657</v>
      </c>
      <c r="B201" s="47" t="s">
        <v>656</v>
      </c>
      <c r="C201" s="71">
        <v>200</v>
      </c>
      <c r="D201" s="72" t="s">
        <v>16</v>
      </c>
      <c r="E201" s="72" t="s">
        <v>204</v>
      </c>
      <c r="F201" s="37">
        <f>ведомств!F106</f>
        <v>10</v>
      </c>
      <c r="G201" s="37">
        <f>ведомств!G106</f>
        <v>10</v>
      </c>
    </row>
    <row r="202" spans="1:7" s="98" customFormat="1" ht="56.25">
      <c r="A202" s="31" t="s">
        <v>553</v>
      </c>
      <c r="B202" s="141" t="s">
        <v>551</v>
      </c>
      <c r="C202" s="71">
        <v>200</v>
      </c>
      <c r="D202" s="72" t="s">
        <v>16</v>
      </c>
      <c r="E202" s="72" t="s">
        <v>204</v>
      </c>
      <c r="F202" s="37">
        <f>ведомств!F108</f>
        <v>10</v>
      </c>
      <c r="G202" s="37">
        <f>ведомств!G108</f>
        <v>10</v>
      </c>
    </row>
    <row r="203" spans="1:7" s="111" customFormat="1" ht="33.75">
      <c r="A203" s="121" t="s">
        <v>44</v>
      </c>
      <c r="B203" s="102" t="s">
        <v>277</v>
      </c>
      <c r="C203" s="102"/>
      <c r="D203" s="4"/>
      <c r="E203" s="4"/>
      <c r="F203" s="103">
        <f>F206+F204</f>
        <v>80147.15300000002</v>
      </c>
      <c r="G203" s="103">
        <f>G206+G204</f>
        <v>80097.15300000002</v>
      </c>
    </row>
    <row r="204" spans="1:7" s="111" customFormat="1" ht="27" customHeight="1">
      <c r="A204" s="9" t="s">
        <v>796</v>
      </c>
      <c r="B204" s="102"/>
      <c r="C204" s="102"/>
      <c r="D204" s="4"/>
      <c r="E204" s="4"/>
      <c r="F204" s="103">
        <f>F205</f>
        <v>50</v>
      </c>
      <c r="G204" s="103">
        <f>G205</f>
        <v>0</v>
      </c>
    </row>
    <row r="205" spans="1:7" s="98" customFormat="1" ht="47.25" customHeight="1">
      <c r="A205" s="31" t="s">
        <v>477</v>
      </c>
      <c r="B205" s="128" t="s">
        <v>475</v>
      </c>
      <c r="C205" s="71">
        <v>200</v>
      </c>
      <c r="D205" s="72" t="s">
        <v>209</v>
      </c>
      <c r="E205" s="72" t="s">
        <v>209</v>
      </c>
      <c r="F205" s="73">
        <f>ведомств!F27</f>
        <v>50</v>
      </c>
      <c r="G205" s="73">
        <f>ведомств!G27</f>
        <v>0</v>
      </c>
    </row>
    <row r="206" spans="1:7" s="98" customFormat="1" ht="24.75" customHeight="1">
      <c r="A206" s="35" t="s">
        <v>639</v>
      </c>
      <c r="B206" s="48" t="s">
        <v>279</v>
      </c>
      <c r="C206" s="108"/>
      <c r="D206" s="109"/>
      <c r="E206" s="109"/>
      <c r="F206" s="110">
        <f>SUM(F207:F219)</f>
        <v>80097.15300000002</v>
      </c>
      <c r="G206" s="110">
        <f>SUM(G207:G219)</f>
        <v>80097.15300000002</v>
      </c>
    </row>
    <row r="207" spans="1:7" s="98" customFormat="1" ht="68.25" customHeight="1">
      <c r="A207" s="31" t="s">
        <v>844</v>
      </c>
      <c r="B207" s="47" t="s">
        <v>377</v>
      </c>
      <c r="C207" s="71">
        <v>100</v>
      </c>
      <c r="D207" s="72" t="s">
        <v>210</v>
      </c>
      <c r="E207" s="72" t="s">
        <v>6</v>
      </c>
      <c r="F207" s="37">
        <f>ведомств!F41</f>
        <v>17649.056</v>
      </c>
      <c r="G207" s="37">
        <f>ведомств!G41</f>
        <v>17649.056</v>
      </c>
    </row>
    <row r="208" spans="1:7" s="98" customFormat="1" ht="45">
      <c r="A208" s="31" t="s">
        <v>650</v>
      </c>
      <c r="B208" s="47" t="s">
        <v>377</v>
      </c>
      <c r="C208" s="71">
        <v>200</v>
      </c>
      <c r="D208" s="72" t="s">
        <v>210</v>
      </c>
      <c r="E208" s="72" t="s">
        <v>6</v>
      </c>
      <c r="F208" s="37">
        <f>ведомств!F42</f>
        <v>2274.645</v>
      </c>
      <c r="G208" s="37">
        <f>ведомств!G42</f>
        <v>2274.645</v>
      </c>
    </row>
    <row r="209" spans="1:7" s="98" customFormat="1" ht="33.75">
      <c r="A209" s="31" t="s">
        <v>649</v>
      </c>
      <c r="B209" s="47" t="s">
        <v>377</v>
      </c>
      <c r="C209" s="71">
        <v>800</v>
      </c>
      <c r="D209" s="72" t="s">
        <v>210</v>
      </c>
      <c r="E209" s="72" t="s">
        <v>6</v>
      </c>
      <c r="F209" s="37">
        <f>ведомств!F43</f>
        <v>54.848</v>
      </c>
      <c r="G209" s="37">
        <f>ведомств!G43</f>
        <v>54.848</v>
      </c>
    </row>
    <row r="210" spans="1:7" s="98" customFormat="1" ht="57" customHeight="1">
      <c r="A210" s="31" t="s">
        <v>374</v>
      </c>
      <c r="B210" s="47" t="s">
        <v>372</v>
      </c>
      <c r="C210" s="71">
        <v>100</v>
      </c>
      <c r="D210" s="72" t="s">
        <v>209</v>
      </c>
      <c r="E210" s="72" t="s">
        <v>205</v>
      </c>
      <c r="F210" s="37">
        <f>ведомств!F18</f>
        <v>11116.882</v>
      </c>
      <c r="G210" s="37">
        <f>ведомств!G18</f>
        <v>11116.882</v>
      </c>
    </row>
    <row r="211" spans="1:7" s="98" customFormat="1" ht="33.75">
      <c r="A211" s="31" t="s">
        <v>376</v>
      </c>
      <c r="B211" s="47" t="s">
        <v>372</v>
      </c>
      <c r="C211" s="71">
        <v>200</v>
      </c>
      <c r="D211" s="72" t="s">
        <v>209</v>
      </c>
      <c r="E211" s="72" t="s">
        <v>205</v>
      </c>
      <c r="F211" s="37">
        <f>ведомств!F19</f>
        <v>1590.933</v>
      </c>
      <c r="G211" s="37">
        <f>ведомств!G19</f>
        <v>1590.933</v>
      </c>
    </row>
    <row r="212" spans="1:7" s="98" customFormat="1" ht="33.75">
      <c r="A212" s="31" t="s">
        <v>375</v>
      </c>
      <c r="B212" s="47" t="s">
        <v>372</v>
      </c>
      <c r="C212" s="71">
        <v>800</v>
      </c>
      <c r="D212" s="72" t="s">
        <v>209</v>
      </c>
      <c r="E212" s="72" t="s">
        <v>205</v>
      </c>
      <c r="F212" s="37">
        <f>ведомств!F20</f>
        <v>33.514</v>
      </c>
      <c r="G212" s="37">
        <f>ведомств!G20</f>
        <v>33.514</v>
      </c>
    </row>
    <row r="213" spans="1:7" s="98" customFormat="1" ht="67.5">
      <c r="A213" s="31" t="s">
        <v>648</v>
      </c>
      <c r="B213" s="47" t="s">
        <v>378</v>
      </c>
      <c r="C213" s="71">
        <v>100</v>
      </c>
      <c r="D213" s="72" t="s">
        <v>210</v>
      </c>
      <c r="E213" s="72" t="s">
        <v>6</v>
      </c>
      <c r="F213" s="37">
        <f>ведомств!F45</f>
        <v>1094.946</v>
      </c>
      <c r="G213" s="37">
        <f>ведомств!G45</f>
        <v>1094.946</v>
      </c>
    </row>
    <row r="214" spans="1:7" s="98" customFormat="1" ht="33.75">
      <c r="A214" s="31" t="s">
        <v>645</v>
      </c>
      <c r="B214" s="47" t="s">
        <v>378</v>
      </c>
      <c r="C214" s="71">
        <v>200</v>
      </c>
      <c r="D214" s="72" t="s">
        <v>210</v>
      </c>
      <c r="E214" s="72" t="s">
        <v>6</v>
      </c>
      <c r="F214" s="37">
        <f>ведомств!F46</f>
        <v>472.785</v>
      </c>
      <c r="G214" s="37">
        <f>ведомств!G46</f>
        <v>472.785</v>
      </c>
    </row>
    <row r="215" spans="1:7" s="98" customFormat="1" ht="80.25" customHeight="1">
      <c r="A215" s="31" t="s">
        <v>646</v>
      </c>
      <c r="B215" s="47" t="s">
        <v>379</v>
      </c>
      <c r="C215" s="71">
        <v>100</v>
      </c>
      <c r="D215" s="72" t="s">
        <v>210</v>
      </c>
      <c r="E215" s="72" t="s">
        <v>6</v>
      </c>
      <c r="F215" s="37">
        <f>ведомств!F48</f>
        <v>25839.737</v>
      </c>
      <c r="G215" s="37">
        <f>ведомств!G48</f>
        <v>25839.737</v>
      </c>
    </row>
    <row r="216" spans="1:7" s="98" customFormat="1" ht="56.25">
      <c r="A216" s="31" t="s">
        <v>647</v>
      </c>
      <c r="B216" s="47" t="s">
        <v>379</v>
      </c>
      <c r="C216" s="71">
        <v>200</v>
      </c>
      <c r="D216" s="72" t="s">
        <v>210</v>
      </c>
      <c r="E216" s="72" t="s">
        <v>6</v>
      </c>
      <c r="F216" s="37">
        <f>ведомств!F49</f>
        <v>8276.588</v>
      </c>
      <c r="G216" s="37">
        <f>ведомств!G49</f>
        <v>8276.588</v>
      </c>
    </row>
    <row r="217" spans="1:7" s="98" customFormat="1" ht="67.5">
      <c r="A217" s="31" t="s">
        <v>644</v>
      </c>
      <c r="B217" s="47" t="s">
        <v>379</v>
      </c>
      <c r="C217" s="71">
        <v>600</v>
      </c>
      <c r="D217" s="72" t="s">
        <v>210</v>
      </c>
      <c r="E217" s="72" t="s">
        <v>6</v>
      </c>
      <c r="F217" s="37">
        <f>ведомств!F50</f>
        <v>7466.551</v>
      </c>
      <c r="G217" s="37">
        <f>ведомств!G50</f>
        <v>7466.551</v>
      </c>
    </row>
    <row r="218" spans="1:7" s="98" customFormat="1" ht="45" customHeight="1">
      <c r="A218" s="31" t="s">
        <v>643</v>
      </c>
      <c r="B218" s="47" t="s">
        <v>379</v>
      </c>
      <c r="C218" s="71">
        <v>800</v>
      </c>
      <c r="D218" s="72" t="s">
        <v>210</v>
      </c>
      <c r="E218" s="72" t="s">
        <v>6</v>
      </c>
      <c r="F218" s="37">
        <f>ведомств!F51</f>
        <v>226.668</v>
      </c>
      <c r="G218" s="37">
        <f>ведомств!G51</f>
        <v>226.668</v>
      </c>
    </row>
    <row r="219" spans="1:7" s="98" customFormat="1" ht="59.25" customHeight="1">
      <c r="A219" s="31" t="s">
        <v>381</v>
      </c>
      <c r="B219" s="47" t="s">
        <v>380</v>
      </c>
      <c r="C219" s="71">
        <v>200</v>
      </c>
      <c r="D219" s="72" t="s">
        <v>210</v>
      </c>
      <c r="E219" s="72" t="s">
        <v>6</v>
      </c>
      <c r="F219" s="37">
        <f>ведомств!F53</f>
        <v>4000</v>
      </c>
      <c r="G219" s="37">
        <f>ведомств!G53</f>
        <v>4000</v>
      </c>
    </row>
    <row r="220" spans="1:7" s="98" customFormat="1" ht="11.25">
      <c r="A220" s="119" t="s">
        <v>188</v>
      </c>
      <c r="B220" s="102" t="s">
        <v>189</v>
      </c>
      <c r="C220" s="102"/>
      <c r="D220" s="102"/>
      <c r="E220" s="4"/>
      <c r="F220" s="103">
        <f>SUM(F221:F221)</f>
        <v>500</v>
      </c>
      <c r="G220" s="103">
        <f>SUM(G221:G221)</f>
        <v>500</v>
      </c>
    </row>
    <row r="221" spans="1:7" s="98" customFormat="1" ht="45">
      <c r="A221" s="31" t="s">
        <v>637</v>
      </c>
      <c r="B221" s="71" t="s">
        <v>255</v>
      </c>
      <c r="C221" s="71">
        <v>200</v>
      </c>
      <c r="D221" s="72" t="s">
        <v>207</v>
      </c>
      <c r="E221" s="72" t="s">
        <v>207</v>
      </c>
      <c r="F221" s="37">
        <f>ведомств!F156</f>
        <v>500</v>
      </c>
      <c r="G221" s="37">
        <f>ведомств!G156</f>
        <v>500</v>
      </c>
    </row>
    <row r="222" spans="1:7" s="101" customFormat="1" ht="33.75">
      <c r="A222" s="33" t="s">
        <v>723</v>
      </c>
      <c r="B222" s="3" t="s">
        <v>757</v>
      </c>
      <c r="C222" s="102"/>
      <c r="D222" s="4"/>
      <c r="E222" s="4"/>
      <c r="F222" s="41">
        <f>F223</f>
        <v>18086.4</v>
      </c>
      <c r="G222" s="41">
        <f>G223</f>
        <v>0</v>
      </c>
    </row>
    <row r="223" spans="1:7" s="98" customFormat="1" ht="47.25" customHeight="1">
      <c r="A223" s="31" t="s">
        <v>724</v>
      </c>
      <c r="B223" s="47" t="s">
        <v>758</v>
      </c>
      <c r="C223" s="71">
        <v>400</v>
      </c>
      <c r="D223" s="72" t="s">
        <v>207</v>
      </c>
      <c r="E223" s="72" t="s">
        <v>6</v>
      </c>
      <c r="F223" s="37">
        <f>ведомств!F553</f>
        <v>18086.4</v>
      </c>
      <c r="G223" s="37">
        <f>ведомств!G553</f>
        <v>0</v>
      </c>
    </row>
    <row r="224" spans="1:7" s="101" customFormat="1" ht="11.25">
      <c r="A224" s="33" t="s">
        <v>148</v>
      </c>
      <c r="B224" s="46" t="s">
        <v>95</v>
      </c>
      <c r="C224" s="102"/>
      <c r="D224" s="102"/>
      <c r="E224" s="102"/>
      <c r="F224" s="103">
        <f>F232+F234+F261+F264+F267+F271+F274+F227+F228+F269+F225+F226+F229+F230+F231</f>
        <v>109165.15399999998</v>
      </c>
      <c r="G224" s="103">
        <f>G232+G234+G261+G264+G267+G271+G274+G227+G228+G269+G225+G226+G229+G230+G231</f>
        <v>109626.83799999997</v>
      </c>
    </row>
    <row r="225" spans="1:7" s="98" customFormat="1" ht="67.5">
      <c r="A225" s="31" t="s">
        <v>406</v>
      </c>
      <c r="B225" s="47" t="s">
        <v>528</v>
      </c>
      <c r="C225" s="71">
        <v>100</v>
      </c>
      <c r="D225" s="72" t="s">
        <v>205</v>
      </c>
      <c r="E225" s="72" t="s">
        <v>206</v>
      </c>
      <c r="F225" s="73">
        <f>ведомств!F341</f>
        <v>1593.2</v>
      </c>
      <c r="G225" s="73">
        <f>ведомств!G341</f>
        <v>1672</v>
      </c>
    </row>
    <row r="226" spans="1:7" s="98" customFormat="1" ht="45">
      <c r="A226" s="31" t="s">
        <v>556</v>
      </c>
      <c r="B226" s="47" t="s">
        <v>528</v>
      </c>
      <c r="C226" s="71">
        <v>200</v>
      </c>
      <c r="D226" s="72" t="s">
        <v>205</v>
      </c>
      <c r="E226" s="72" t="s">
        <v>206</v>
      </c>
      <c r="F226" s="73">
        <f>ведомств!F342</f>
        <v>0</v>
      </c>
      <c r="G226" s="73">
        <f>ведомств!G342</f>
        <v>0</v>
      </c>
    </row>
    <row r="227" spans="1:7" s="101" customFormat="1" ht="177" customHeight="1">
      <c r="A227" s="31" t="s">
        <v>404</v>
      </c>
      <c r="B227" s="47" t="s">
        <v>403</v>
      </c>
      <c r="C227" s="71">
        <v>100</v>
      </c>
      <c r="D227" s="72" t="s">
        <v>6</v>
      </c>
      <c r="E227" s="71">
        <v>13</v>
      </c>
      <c r="F227" s="73">
        <f>ведомств!F335</f>
        <v>116</v>
      </c>
      <c r="G227" s="73">
        <f>ведомств!G335</f>
        <v>116</v>
      </c>
    </row>
    <row r="228" spans="1:7" s="101" customFormat="1" ht="78.75">
      <c r="A228" s="31" t="s">
        <v>329</v>
      </c>
      <c r="B228" s="47" t="s">
        <v>417</v>
      </c>
      <c r="C228" s="71">
        <v>100</v>
      </c>
      <c r="D228" s="72" t="s">
        <v>207</v>
      </c>
      <c r="E228" s="71" t="s">
        <v>207</v>
      </c>
      <c r="F228" s="73">
        <f>ведомств!F159</f>
        <v>67.3</v>
      </c>
      <c r="G228" s="73">
        <f>ведомств!G159</f>
        <v>67.3</v>
      </c>
    </row>
    <row r="229" spans="1:7" s="101" customFormat="1" ht="137.25" customHeight="1">
      <c r="A229" s="31" t="s">
        <v>663</v>
      </c>
      <c r="B229" s="47" t="s">
        <v>661</v>
      </c>
      <c r="C229" s="71">
        <v>200</v>
      </c>
      <c r="D229" s="72" t="s">
        <v>6</v>
      </c>
      <c r="E229" s="71">
        <v>13</v>
      </c>
      <c r="F229" s="73">
        <f>ведомств!F118</f>
        <v>11712.7</v>
      </c>
      <c r="G229" s="73">
        <f>ведомств!G118</f>
        <v>11096.3</v>
      </c>
    </row>
    <row r="230" spans="1:7" s="101" customFormat="1" ht="137.25" customHeight="1">
      <c r="A230" s="31" t="s">
        <v>664</v>
      </c>
      <c r="B230" s="47" t="s">
        <v>661</v>
      </c>
      <c r="C230" s="71">
        <v>200</v>
      </c>
      <c r="D230" s="72" t="s">
        <v>6</v>
      </c>
      <c r="E230" s="71">
        <v>13</v>
      </c>
      <c r="F230" s="73">
        <f>ведомств!F120</f>
        <v>11.712</v>
      </c>
      <c r="G230" s="73">
        <f>ведомств!G120</f>
        <v>11.096</v>
      </c>
    </row>
    <row r="231" spans="1:7" s="101" customFormat="1" ht="35.25" customHeight="1">
      <c r="A231" s="31" t="s">
        <v>679</v>
      </c>
      <c r="B231" s="47" t="s">
        <v>678</v>
      </c>
      <c r="C231" s="71">
        <v>200</v>
      </c>
      <c r="D231" s="72" t="s">
        <v>6</v>
      </c>
      <c r="E231" s="71">
        <v>13</v>
      </c>
      <c r="F231" s="73">
        <f>ведомств!F533</f>
        <v>0</v>
      </c>
      <c r="G231" s="73">
        <f>ведомств!G533</f>
        <v>0</v>
      </c>
    </row>
    <row r="232" spans="1:7" s="101" customFormat="1" ht="78.75">
      <c r="A232" s="33" t="s">
        <v>146</v>
      </c>
      <c r="B232" s="46" t="s">
        <v>61</v>
      </c>
      <c r="C232" s="102"/>
      <c r="D232" s="102"/>
      <c r="E232" s="102"/>
      <c r="F232" s="103">
        <f>SUM(F233:F233)</f>
        <v>1.1</v>
      </c>
      <c r="G232" s="103">
        <f>SUM(G233:G233)</f>
        <v>1</v>
      </c>
    </row>
    <row r="233" spans="1:7" s="98" customFormat="1" ht="58.5" customHeight="1">
      <c r="A233" s="31" t="s">
        <v>328</v>
      </c>
      <c r="B233" s="47" t="s">
        <v>309</v>
      </c>
      <c r="C233" s="71">
        <v>200</v>
      </c>
      <c r="D233" s="72" t="s">
        <v>6</v>
      </c>
      <c r="E233" s="72" t="s">
        <v>207</v>
      </c>
      <c r="F233" s="37">
        <f>ведомств!F300</f>
        <v>1.1</v>
      </c>
      <c r="G233" s="37">
        <f>ведомств!G300</f>
        <v>1</v>
      </c>
    </row>
    <row r="234" spans="1:7" s="101" customFormat="1" ht="11.25">
      <c r="A234" s="33" t="s">
        <v>94</v>
      </c>
      <c r="B234" s="3" t="s">
        <v>96</v>
      </c>
      <c r="C234" s="102"/>
      <c r="D234" s="102"/>
      <c r="E234" s="102"/>
      <c r="F234" s="103">
        <f>SUM(F235:F260)</f>
        <v>82837.866</v>
      </c>
      <c r="G234" s="103">
        <f>SUM(G235:G260)</f>
        <v>83837.86599999998</v>
      </c>
    </row>
    <row r="235" spans="1:7" s="100" customFormat="1" ht="22.5">
      <c r="A235" s="31" t="s">
        <v>330</v>
      </c>
      <c r="B235" s="47" t="s">
        <v>107</v>
      </c>
      <c r="C235" s="72" t="s">
        <v>21</v>
      </c>
      <c r="D235" s="72" t="s">
        <v>6</v>
      </c>
      <c r="E235" s="71">
        <v>11</v>
      </c>
      <c r="F235" s="73">
        <f>ведомств!F305</f>
        <v>0</v>
      </c>
      <c r="G235" s="73">
        <f>ведомств!G305</f>
        <v>1000</v>
      </c>
    </row>
    <row r="236" spans="1:7" s="98" customFormat="1" ht="33.75">
      <c r="A236" s="31" t="s">
        <v>181</v>
      </c>
      <c r="B236" s="47" t="s">
        <v>108</v>
      </c>
      <c r="C236" s="71">
        <v>200</v>
      </c>
      <c r="D236" s="72" t="s">
        <v>6</v>
      </c>
      <c r="E236" s="71">
        <v>13</v>
      </c>
      <c r="F236" s="37">
        <f>ведомств!F338</f>
        <v>0</v>
      </c>
      <c r="G236" s="37">
        <f>ведомств!G338</f>
        <v>0</v>
      </c>
    </row>
    <row r="237" spans="1:7" s="98" customFormat="1" ht="56.25" customHeight="1">
      <c r="A237" s="31" t="s">
        <v>11</v>
      </c>
      <c r="B237" s="71" t="s">
        <v>60</v>
      </c>
      <c r="C237" s="71">
        <v>100</v>
      </c>
      <c r="D237" s="72" t="s">
        <v>6</v>
      </c>
      <c r="E237" s="72" t="s">
        <v>208</v>
      </c>
      <c r="F237" s="37">
        <f>ведомств!F508</f>
        <v>1191.939</v>
      </c>
      <c r="G237" s="37">
        <f>ведомств!G508</f>
        <v>1191.939</v>
      </c>
    </row>
    <row r="238" spans="1:7" s="98" customFormat="1" ht="56.25">
      <c r="A238" s="31" t="s">
        <v>152</v>
      </c>
      <c r="B238" s="71" t="s">
        <v>106</v>
      </c>
      <c r="C238" s="71">
        <v>100</v>
      </c>
      <c r="D238" s="72" t="s">
        <v>6</v>
      </c>
      <c r="E238" s="72" t="s">
        <v>204</v>
      </c>
      <c r="F238" s="37">
        <f>ведомств!F286</f>
        <v>1763.168</v>
      </c>
      <c r="G238" s="37">
        <f>ведомств!G286</f>
        <v>1763.168</v>
      </c>
    </row>
    <row r="239" spans="1:7" s="98" customFormat="1" ht="60.75" customHeight="1">
      <c r="A239" s="31" t="s">
        <v>7</v>
      </c>
      <c r="B239" s="71" t="s">
        <v>102</v>
      </c>
      <c r="C239" s="71">
        <v>100</v>
      </c>
      <c r="D239" s="72" t="s">
        <v>155</v>
      </c>
      <c r="E239" s="72" t="s">
        <v>205</v>
      </c>
      <c r="F239" s="37">
        <f>ведомств!F519</f>
        <v>1290.933</v>
      </c>
      <c r="G239" s="37">
        <f>ведомств!G519</f>
        <v>1290.933</v>
      </c>
    </row>
    <row r="240" spans="1:7" s="98" customFormat="1" ht="57.75" customHeight="1">
      <c r="A240" s="31" t="s">
        <v>153</v>
      </c>
      <c r="B240" s="47" t="s">
        <v>98</v>
      </c>
      <c r="C240" s="71">
        <v>100</v>
      </c>
      <c r="D240" s="72" t="s">
        <v>6</v>
      </c>
      <c r="E240" s="72" t="s">
        <v>205</v>
      </c>
      <c r="F240" s="37">
        <f>ведомств!F515</f>
        <v>2761.219</v>
      </c>
      <c r="G240" s="37">
        <f>ведомств!G515</f>
        <v>2761.219</v>
      </c>
    </row>
    <row r="241" spans="1:7" s="98" customFormat="1" ht="35.25" customHeight="1">
      <c r="A241" s="31" t="s">
        <v>182</v>
      </c>
      <c r="B241" s="47" t="s">
        <v>98</v>
      </c>
      <c r="C241" s="71">
        <v>200</v>
      </c>
      <c r="D241" s="72" t="s">
        <v>6</v>
      </c>
      <c r="E241" s="72" t="s">
        <v>205</v>
      </c>
      <c r="F241" s="37">
        <f>ведомств!F516</f>
        <v>625.47</v>
      </c>
      <c r="G241" s="37">
        <f>ведомств!G516</f>
        <v>625.47</v>
      </c>
    </row>
    <row r="242" spans="1:7" s="98" customFormat="1" ht="21.75" customHeight="1">
      <c r="A242" s="31" t="s">
        <v>154</v>
      </c>
      <c r="B242" s="47" t="s">
        <v>98</v>
      </c>
      <c r="C242" s="71">
        <v>800</v>
      </c>
      <c r="D242" s="72" t="s">
        <v>6</v>
      </c>
      <c r="E242" s="72" t="s">
        <v>205</v>
      </c>
      <c r="F242" s="37">
        <f>ведомств!F517</f>
        <v>2.5</v>
      </c>
      <c r="G242" s="37">
        <f>ведомств!G517</f>
        <v>2.5</v>
      </c>
    </row>
    <row r="243" spans="1:7" s="98" customFormat="1" ht="57" customHeight="1">
      <c r="A243" s="31" t="s">
        <v>153</v>
      </c>
      <c r="B243" s="47" t="s">
        <v>98</v>
      </c>
      <c r="C243" s="71">
        <v>100</v>
      </c>
      <c r="D243" s="72" t="s">
        <v>6</v>
      </c>
      <c r="E243" s="72" t="s">
        <v>206</v>
      </c>
      <c r="F243" s="37">
        <f>ведомств!F292</f>
        <v>24304.444</v>
      </c>
      <c r="G243" s="37">
        <f>ведомств!G292</f>
        <v>24304.444</v>
      </c>
    </row>
    <row r="244" spans="1:7" s="98" customFormat="1" ht="33.75">
      <c r="A244" s="31" t="s">
        <v>183</v>
      </c>
      <c r="B244" s="47" t="s">
        <v>98</v>
      </c>
      <c r="C244" s="71">
        <v>200</v>
      </c>
      <c r="D244" s="72" t="s">
        <v>6</v>
      </c>
      <c r="E244" s="72" t="s">
        <v>206</v>
      </c>
      <c r="F244" s="37">
        <f>ведомств!F293</f>
        <v>5673.315</v>
      </c>
      <c r="G244" s="37">
        <f>ведомств!G293</f>
        <v>5673.315</v>
      </c>
    </row>
    <row r="245" spans="1:7" s="98" customFormat="1" ht="21.75" customHeight="1">
      <c r="A245" s="31" t="s">
        <v>184</v>
      </c>
      <c r="B245" s="47" t="s">
        <v>98</v>
      </c>
      <c r="C245" s="71">
        <v>800</v>
      </c>
      <c r="D245" s="72" t="s">
        <v>6</v>
      </c>
      <c r="E245" s="72" t="s">
        <v>206</v>
      </c>
      <c r="F245" s="37">
        <f>ведомств!F294</f>
        <v>90.367</v>
      </c>
      <c r="G245" s="37">
        <f>ведомств!G294</f>
        <v>90.367</v>
      </c>
    </row>
    <row r="246" spans="1:7" s="98" customFormat="1" ht="58.5" customHeight="1">
      <c r="A246" s="31" t="s">
        <v>153</v>
      </c>
      <c r="B246" s="47" t="s">
        <v>98</v>
      </c>
      <c r="C246" s="71">
        <v>100</v>
      </c>
      <c r="D246" s="72" t="s">
        <v>6</v>
      </c>
      <c r="E246" s="72" t="s">
        <v>208</v>
      </c>
      <c r="F246" s="37">
        <f>ведомств!F416+ведомств!F384</f>
        <v>13565.796</v>
      </c>
      <c r="G246" s="37">
        <f>ведомств!G416+ведомств!G384</f>
        <v>13565.796</v>
      </c>
    </row>
    <row r="247" spans="1:7" s="98" customFormat="1" ht="33.75">
      <c r="A247" s="31" t="s">
        <v>183</v>
      </c>
      <c r="B247" s="47" t="s">
        <v>98</v>
      </c>
      <c r="C247" s="71">
        <v>200</v>
      </c>
      <c r="D247" s="72" t="s">
        <v>6</v>
      </c>
      <c r="E247" s="72" t="s">
        <v>208</v>
      </c>
      <c r="F247" s="37">
        <f>ведомств!F417+ведомств!F385</f>
        <v>2006.774</v>
      </c>
      <c r="G247" s="37">
        <f>ведомств!G417+ведомств!G385</f>
        <v>2006.774</v>
      </c>
    </row>
    <row r="248" spans="1:7" s="98" customFormat="1" ht="22.5">
      <c r="A248" s="31" t="s">
        <v>184</v>
      </c>
      <c r="B248" s="47" t="s">
        <v>98</v>
      </c>
      <c r="C248" s="71">
        <v>800</v>
      </c>
      <c r="D248" s="72" t="s">
        <v>6</v>
      </c>
      <c r="E248" s="72" t="s">
        <v>208</v>
      </c>
      <c r="F248" s="37">
        <f>ведомств!F386</f>
        <v>1.7</v>
      </c>
      <c r="G248" s="37">
        <f>ведомств!G386</f>
        <v>1.7</v>
      </c>
    </row>
    <row r="249" spans="1:7" s="98" customFormat="1" ht="54.75" customHeight="1">
      <c r="A249" s="31" t="s">
        <v>153</v>
      </c>
      <c r="B249" s="47" t="s">
        <v>98</v>
      </c>
      <c r="C249" s="71">
        <v>100</v>
      </c>
      <c r="D249" s="72" t="s">
        <v>210</v>
      </c>
      <c r="E249" s="72" t="s">
        <v>206</v>
      </c>
      <c r="F249" s="37">
        <f>ведомств!F61</f>
        <v>565.94</v>
      </c>
      <c r="G249" s="37">
        <f>ведомств!G61</f>
        <v>565.94</v>
      </c>
    </row>
    <row r="250" spans="1:7" s="98" customFormat="1" ht="55.5" customHeight="1">
      <c r="A250" s="31" t="s">
        <v>153</v>
      </c>
      <c r="B250" s="47" t="s">
        <v>98</v>
      </c>
      <c r="C250" s="71">
        <v>100</v>
      </c>
      <c r="D250" s="72" t="s">
        <v>6</v>
      </c>
      <c r="E250" s="72" t="s">
        <v>18</v>
      </c>
      <c r="F250" s="37">
        <f>ведомств!F537</f>
        <v>10317.195</v>
      </c>
      <c r="G250" s="37">
        <f>ведомств!G537</f>
        <v>10317.195</v>
      </c>
    </row>
    <row r="251" spans="1:7" s="98" customFormat="1" ht="33.75">
      <c r="A251" s="31" t="s">
        <v>191</v>
      </c>
      <c r="B251" s="47" t="s">
        <v>98</v>
      </c>
      <c r="C251" s="71">
        <v>200</v>
      </c>
      <c r="D251" s="72" t="s">
        <v>6</v>
      </c>
      <c r="E251" s="72" t="s">
        <v>18</v>
      </c>
      <c r="F251" s="37">
        <f>ведомств!F538</f>
        <v>825.711</v>
      </c>
      <c r="G251" s="37">
        <f>ведомств!G538</f>
        <v>825.711</v>
      </c>
    </row>
    <row r="252" spans="1:7" s="98" customFormat="1" ht="22.5">
      <c r="A252" s="31" t="s">
        <v>184</v>
      </c>
      <c r="B252" s="47" t="s">
        <v>98</v>
      </c>
      <c r="C252" s="71">
        <v>800</v>
      </c>
      <c r="D252" s="72" t="s">
        <v>6</v>
      </c>
      <c r="E252" s="72" t="s">
        <v>18</v>
      </c>
      <c r="F252" s="37">
        <f>ведомств!F539</f>
        <v>510.669</v>
      </c>
      <c r="G252" s="37">
        <f>ведомств!G539</f>
        <v>510.669</v>
      </c>
    </row>
    <row r="253" spans="1:7" s="98" customFormat="1" ht="56.25" customHeight="1">
      <c r="A253" s="31" t="s">
        <v>153</v>
      </c>
      <c r="B253" s="47" t="s">
        <v>98</v>
      </c>
      <c r="C253" s="71">
        <v>100</v>
      </c>
      <c r="D253" s="72" t="s">
        <v>207</v>
      </c>
      <c r="E253" s="72" t="s">
        <v>207</v>
      </c>
      <c r="F253" s="37">
        <f>ведомств!F163</f>
        <v>12022.304</v>
      </c>
      <c r="G253" s="37">
        <f>ведомств!G163</f>
        <v>12022.304</v>
      </c>
    </row>
    <row r="254" spans="1:7" s="98" customFormat="1" ht="33.75">
      <c r="A254" s="31" t="s">
        <v>183</v>
      </c>
      <c r="B254" s="47" t="s">
        <v>98</v>
      </c>
      <c r="C254" s="71">
        <v>200</v>
      </c>
      <c r="D254" s="72" t="s">
        <v>207</v>
      </c>
      <c r="E254" s="72" t="s">
        <v>207</v>
      </c>
      <c r="F254" s="37">
        <f>ведомств!F164</f>
        <v>1108.087</v>
      </c>
      <c r="G254" s="37">
        <f>ведомств!G164</f>
        <v>1108.087</v>
      </c>
    </row>
    <row r="255" spans="1:7" s="98" customFormat="1" ht="22.5">
      <c r="A255" s="31" t="s">
        <v>184</v>
      </c>
      <c r="B255" s="47" t="s">
        <v>98</v>
      </c>
      <c r="C255" s="71">
        <v>800</v>
      </c>
      <c r="D255" s="72" t="s">
        <v>207</v>
      </c>
      <c r="E255" s="72" t="s">
        <v>207</v>
      </c>
      <c r="F255" s="37">
        <f>ведомств!F165</f>
        <v>1.582</v>
      </c>
      <c r="G255" s="37">
        <f>ведомств!G165</f>
        <v>1.582</v>
      </c>
    </row>
    <row r="256" spans="1:7" s="98" customFormat="1" ht="57" customHeight="1">
      <c r="A256" s="31" t="s">
        <v>153</v>
      </c>
      <c r="B256" s="47" t="s">
        <v>98</v>
      </c>
      <c r="C256" s="71">
        <v>100</v>
      </c>
      <c r="D256" s="72" t="s">
        <v>209</v>
      </c>
      <c r="E256" s="72" t="s">
        <v>211</v>
      </c>
      <c r="F256" s="37">
        <f>ведомств!F271</f>
        <v>1860.553</v>
      </c>
      <c r="G256" s="37">
        <f>ведомств!G271</f>
        <v>1860.553</v>
      </c>
    </row>
    <row r="257" spans="1:7" s="98" customFormat="1" ht="57" customHeight="1">
      <c r="A257" s="31" t="s">
        <v>153</v>
      </c>
      <c r="B257" s="47" t="s">
        <v>98</v>
      </c>
      <c r="C257" s="71">
        <v>100</v>
      </c>
      <c r="D257" s="72" t="s">
        <v>15</v>
      </c>
      <c r="E257" s="72" t="s">
        <v>208</v>
      </c>
      <c r="F257" s="37">
        <f>ведомств!F498</f>
        <v>1108.208</v>
      </c>
      <c r="G257" s="37">
        <f>ведомств!G498</f>
        <v>1108.208</v>
      </c>
    </row>
    <row r="258" spans="1:7" s="98" customFormat="1" ht="57" customHeight="1">
      <c r="A258" s="31" t="s">
        <v>153</v>
      </c>
      <c r="B258" s="47" t="s">
        <v>98</v>
      </c>
      <c r="C258" s="71">
        <v>100</v>
      </c>
      <c r="D258" s="72" t="s">
        <v>16</v>
      </c>
      <c r="E258" s="72" t="s">
        <v>207</v>
      </c>
      <c r="F258" s="37">
        <f>ведомств!F114</f>
        <v>633.967</v>
      </c>
      <c r="G258" s="37">
        <f>ведомств!G114</f>
        <v>633.967</v>
      </c>
    </row>
    <row r="259" spans="1:7" s="98" customFormat="1" ht="59.25" customHeight="1">
      <c r="A259" s="31" t="s">
        <v>10</v>
      </c>
      <c r="B259" s="47" t="s">
        <v>110</v>
      </c>
      <c r="C259" s="71">
        <v>100</v>
      </c>
      <c r="D259" s="72" t="s">
        <v>6</v>
      </c>
      <c r="E259" s="72" t="s">
        <v>208</v>
      </c>
      <c r="F259" s="37">
        <f>ведомств!F505</f>
        <v>443.863</v>
      </c>
      <c r="G259" s="37">
        <f>ведомств!G505</f>
        <v>443.863</v>
      </c>
    </row>
    <row r="260" spans="1:7" s="98" customFormat="1" ht="33.75">
      <c r="A260" s="31" t="s">
        <v>331</v>
      </c>
      <c r="B260" s="47" t="s">
        <v>110</v>
      </c>
      <c r="C260" s="71">
        <v>200</v>
      </c>
      <c r="D260" s="72" t="s">
        <v>6</v>
      </c>
      <c r="E260" s="72" t="s">
        <v>208</v>
      </c>
      <c r="F260" s="37">
        <f>ведомств!F506</f>
        <v>162.162</v>
      </c>
      <c r="G260" s="37">
        <f>ведомств!G506</f>
        <v>162.162</v>
      </c>
    </row>
    <row r="261" spans="1:7" s="101" customFormat="1" ht="22.5">
      <c r="A261" s="33" t="s">
        <v>103</v>
      </c>
      <c r="B261" s="102" t="s">
        <v>104</v>
      </c>
      <c r="C261" s="102"/>
      <c r="D261" s="4"/>
      <c r="E261" s="4"/>
      <c r="F261" s="103">
        <f>SUM(F262:F263)</f>
        <v>3428.002</v>
      </c>
      <c r="G261" s="103">
        <f>SUM(G262:G263)</f>
        <v>3428.002</v>
      </c>
    </row>
    <row r="262" spans="1:7" s="101" customFormat="1" ht="33.75">
      <c r="A262" s="31" t="s">
        <v>81</v>
      </c>
      <c r="B262" s="71" t="s">
        <v>109</v>
      </c>
      <c r="C262" s="71">
        <v>300</v>
      </c>
      <c r="D262" s="72" t="s">
        <v>15</v>
      </c>
      <c r="E262" s="72" t="s">
        <v>205</v>
      </c>
      <c r="F262" s="73">
        <f>ведомств!F459</f>
        <v>3428.002</v>
      </c>
      <c r="G262" s="73">
        <f>ведомств!G459</f>
        <v>3428.002</v>
      </c>
    </row>
    <row r="263" spans="1:7" s="98" customFormat="1" ht="22.5">
      <c r="A263" s="31" t="s">
        <v>82</v>
      </c>
      <c r="B263" s="71" t="s">
        <v>105</v>
      </c>
      <c r="C263" s="71">
        <v>300</v>
      </c>
      <c r="D263" s="72" t="s">
        <v>15</v>
      </c>
      <c r="E263" s="72" t="s">
        <v>205</v>
      </c>
      <c r="F263" s="73">
        <f>ведомств!F524+ведомств!F374</f>
        <v>0</v>
      </c>
      <c r="G263" s="73">
        <f>ведомств!G524+ведомств!G374</f>
        <v>0</v>
      </c>
    </row>
    <row r="264" spans="1:7" s="98" customFormat="1" ht="33.75">
      <c r="A264" s="33" t="s">
        <v>333</v>
      </c>
      <c r="B264" s="102" t="s">
        <v>332</v>
      </c>
      <c r="C264" s="102"/>
      <c r="D264" s="4"/>
      <c r="E264" s="4"/>
      <c r="F264" s="103">
        <f>SUM(F265:F266)</f>
        <v>0</v>
      </c>
      <c r="G264" s="103">
        <f>SUM(G265:G266)</f>
        <v>0</v>
      </c>
    </row>
    <row r="265" spans="1:7" s="98" customFormat="1" ht="45">
      <c r="A265" s="31" t="s">
        <v>587</v>
      </c>
      <c r="B265" s="47" t="s">
        <v>299</v>
      </c>
      <c r="C265" s="71">
        <v>500</v>
      </c>
      <c r="D265" s="72" t="s">
        <v>207</v>
      </c>
      <c r="E265" s="72" t="s">
        <v>207</v>
      </c>
      <c r="F265" s="73">
        <f>ведомств!F396</f>
        <v>0</v>
      </c>
      <c r="G265" s="73">
        <f>ведомств!G396</f>
        <v>0</v>
      </c>
    </row>
    <row r="266" spans="1:7" s="98" customFormat="1" ht="67.5">
      <c r="A266" s="31" t="s">
        <v>560</v>
      </c>
      <c r="B266" s="47" t="s">
        <v>559</v>
      </c>
      <c r="C266" s="71">
        <v>500</v>
      </c>
      <c r="D266" s="72" t="s">
        <v>19</v>
      </c>
      <c r="E266" s="72" t="s">
        <v>205</v>
      </c>
      <c r="F266" s="73">
        <f>ведомств!F409</f>
        <v>0</v>
      </c>
      <c r="G266" s="73">
        <f>ведомств!G409</f>
        <v>0</v>
      </c>
    </row>
    <row r="267" spans="1:7" s="101" customFormat="1" ht="11.25">
      <c r="A267" s="33" t="s">
        <v>158</v>
      </c>
      <c r="B267" s="113" t="s">
        <v>159</v>
      </c>
      <c r="C267" s="102"/>
      <c r="D267" s="4"/>
      <c r="E267" s="4"/>
      <c r="F267" s="103">
        <f>SUM(F268:F268)</f>
        <v>0</v>
      </c>
      <c r="G267" s="103">
        <f>SUM(G268:G268)</f>
        <v>0</v>
      </c>
    </row>
    <row r="268" spans="1:7" s="98" customFormat="1" ht="22.5">
      <c r="A268" s="31" t="s">
        <v>89</v>
      </c>
      <c r="B268" s="112" t="s">
        <v>160</v>
      </c>
      <c r="C268" s="71">
        <v>500</v>
      </c>
      <c r="D268" s="72" t="s">
        <v>19</v>
      </c>
      <c r="E268" s="72" t="s">
        <v>6</v>
      </c>
      <c r="F268" s="37">
        <f>ведомств!F405</f>
        <v>0</v>
      </c>
      <c r="G268" s="37">
        <f>ведомств!G405</f>
        <v>0</v>
      </c>
    </row>
    <row r="269" spans="1:7" s="98" customFormat="1" ht="11.25">
      <c r="A269" s="33" t="s">
        <v>511</v>
      </c>
      <c r="B269" s="142" t="s">
        <v>512</v>
      </c>
      <c r="C269" s="102"/>
      <c r="D269" s="4"/>
      <c r="E269" s="4"/>
      <c r="F269" s="41">
        <f>F270</f>
        <v>0</v>
      </c>
      <c r="G269" s="41">
        <f>G270</f>
        <v>0</v>
      </c>
    </row>
    <row r="270" spans="1:7" s="98" customFormat="1" ht="33.75">
      <c r="A270" s="31" t="s">
        <v>513</v>
      </c>
      <c r="B270" s="145" t="s">
        <v>510</v>
      </c>
      <c r="C270" s="146">
        <v>200</v>
      </c>
      <c r="D270" s="147" t="s">
        <v>207</v>
      </c>
      <c r="E270" s="147" t="s">
        <v>205</v>
      </c>
      <c r="F270" s="37">
        <f>ведомств!F144</f>
        <v>0</v>
      </c>
      <c r="G270" s="37">
        <f>ведомств!G144</f>
        <v>0</v>
      </c>
    </row>
    <row r="271" spans="1:7" s="101" customFormat="1" ht="22.5">
      <c r="A271" s="33" t="s">
        <v>219</v>
      </c>
      <c r="B271" s="3" t="s">
        <v>99</v>
      </c>
      <c r="C271" s="102"/>
      <c r="D271" s="4"/>
      <c r="E271" s="4"/>
      <c r="F271" s="41">
        <f>SUM(F272:F273)</f>
        <v>254.85899999999998</v>
      </c>
      <c r="G271" s="41">
        <f>SUM(G272:G273)</f>
        <v>254.85899999999998</v>
      </c>
    </row>
    <row r="272" spans="1:7" s="98" customFormat="1" ht="22.5">
      <c r="A272" s="31" t="s">
        <v>154</v>
      </c>
      <c r="B272" s="47" t="s">
        <v>101</v>
      </c>
      <c r="C272" s="71">
        <v>800</v>
      </c>
      <c r="D272" s="72" t="s">
        <v>6</v>
      </c>
      <c r="E272" s="72" t="s">
        <v>206</v>
      </c>
      <c r="F272" s="37">
        <f>ведомств!F297</f>
        <v>240.903</v>
      </c>
      <c r="G272" s="37">
        <f>ведомств!G297</f>
        <v>240.903</v>
      </c>
    </row>
    <row r="273" spans="1:7" s="98" customFormat="1" ht="22.5">
      <c r="A273" s="31" t="s">
        <v>154</v>
      </c>
      <c r="B273" s="47" t="s">
        <v>101</v>
      </c>
      <c r="C273" s="71">
        <v>800</v>
      </c>
      <c r="D273" s="72" t="s">
        <v>6</v>
      </c>
      <c r="E273" s="72" t="s">
        <v>18</v>
      </c>
      <c r="F273" s="37">
        <f>ведомств!F542</f>
        <v>13.956</v>
      </c>
      <c r="G273" s="37">
        <f>ведомств!G542</f>
        <v>13.956</v>
      </c>
    </row>
    <row r="274" spans="1:7" s="101" customFormat="1" ht="11.25" customHeight="1">
      <c r="A274" s="33" t="s">
        <v>75</v>
      </c>
      <c r="B274" s="113" t="s">
        <v>62</v>
      </c>
      <c r="C274" s="102"/>
      <c r="D274" s="4"/>
      <c r="E274" s="4"/>
      <c r="F274" s="103">
        <f>SUM(F275:F278)</f>
        <v>9142.414999999999</v>
      </c>
      <c r="G274" s="103">
        <f>SUM(G275:G278)</f>
        <v>9142.414999999999</v>
      </c>
    </row>
    <row r="275" spans="1:7" s="101" customFormat="1" ht="36.75" customHeight="1">
      <c r="A275" s="31" t="s">
        <v>486</v>
      </c>
      <c r="B275" s="47" t="s">
        <v>485</v>
      </c>
      <c r="C275" s="71">
        <v>600</v>
      </c>
      <c r="D275" s="72" t="s">
        <v>17</v>
      </c>
      <c r="E275" s="72" t="s">
        <v>6</v>
      </c>
      <c r="F275" s="73">
        <f>ведомств!F72</f>
        <v>487.844</v>
      </c>
      <c r="G275" s="73">
        <f>ведомств!G72</f>
        <v>487.844</v>
      </c>
    </row>
    <row r="276" spans="1:7" s="98" customFormat="1" ht="81" customHeight="1">
      <c r="A276" s="31" t="s">
        <v>335</v>
      </c>
      <c r="B276" s="71" t="s">
        <v>63</v>
      </c>
      <c r="C276" s="71">
        <v>100</v>
      </c>
      <c r="D276" s="72" t="s">
        <v>210</v>
      </c>
      <c r="E276" s="72" t="s">
        <v>206</v>
      </c>
      <c r="F276" s="37">
        <f>ведомств!F64</f>
        <v>8135.964</v>
      </c>
      <c r="G276" s="37">
        <f>ведомств!G64</f>
        <v>8135.964</v>
      </c>
    </row>
    <row r="277" spans="1:7" s="98" customFormat="1" ht="60" customHeight="1">
      <c r="A277" s="31" t="s">
        <v>336</v>
      </c>
      <c r="B277" s="71" t="s">
        <v>63</v>
      </c>
      <c r="C277" s="71">
        <v>200</v>
      </c>
      <c r="D277" s="72" t="s">
        <v>210</v>
      </c>
      <c r="E277" s="72" t="s">
        <v>206</v>
      </c>
      <c r="F277" s="37">
        <f>ведомств!F65</f>
        <v>491.329</v>
      </c>
      <c r="G277" s="37">
        <f>ведомств!G65</f>
        <v>491.329</v>
      </c>
    </row>
    <row r="278" spans="1:7" s="98" customFormat="1" ht="47.25" customHeight="1">
      <c r="A278" s="31" t="s">
        <v>334</v>
      </c>
      <c r="B278" s="71" t="s">
        <v>63</v>
      </c>
      <c r="C278" s="71">
        <v>800</v>
      </c>
      <c r="D278" s="72" t="s">
        <v>210</v>
      </c>
      <c r="E278" s="72" t="s">
        <v>206</v>
      </c>
      <c r="F278" s="37">
        <f>ведомств!F66</f>
        <v>27.278</v>
      </c>
      <c r="G278" s="37">
        <f>ведомств!G66</f>
        <v>27.278</v>
      </c>
    </row>
  </sheetData>
  <sheetProtection/>
  <mergeCells count="1">
    <mergeCell ref="A3:F7"/>
  </mergeCells>
  <printOptions/>
  <pageMargins left="0.7874015748031497" right="0.1968503937007874" top="0.35433070866141736" bottom="0.2755905511811024" header="0.31496062992125984" footer="0.2362204724409449"/>
  <pageSetup fitToHeight="12"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I573"/>
  <sheetViews>
    <sheetView view="pageBreakPreview" zoomScale="90" zoomScaleNormal="90" zoomScaleSheetLayoutView="90" workbookViewId="0" topLeftCell="A1">
      <selection activeCell="G2" sqref="G2"/>
    </sheetView>
  </sheetViews>
  <sheetFormatPr defaultColWidth="9.140625" defaultRowHeight="21.75" customHeight="1"/>
  <cols>
    <col min="1" max="1" width="47.7109375" style="19" customWidth="1"/>
    <col min="2" max="2" width="7.421875" style="81" customWidth="1"/>
    <col min="3" max="3" width="9.140625" style="81" customWidth="1"/>
    <col min="4" max="4" width="14.140625" style="81" customWidth="1"/>
    <col min="5" max="5" width="4.421875" style="81" customWidth="1"/>
    <col min="6" max="7" width="16.28125" style="0" customWidth="1"/>
    <col min="8" max="8" width="10.421875" style="0" bestFit="1" customWidth="1"/>
    <col min="9" max="9" width="11.57421875" style="0" customWidth="1"/>
  </cols>
  <sheetData>
    <row r="1" spans="6:7" ht="15.75" customHeight="1">
      <c r="F1" s="127"/>
      <c r="G1" s="127" t="s">
        <v>846</v>
      </c>
    </row>
    <row r="2" ht="12.75"/>
    <row r="3" spans="1:7" ht="12.75" customHeight="1">
      <c r="A3" s="163" t="s">
        <v>752</v>
      </c>
      <c r="B3" s="163"/>
      <c r="C3" s="163"/>
      <c r="D3" s="163"/>
      <c r="E3" s="163"/>
      <c r="F3" s="163"/>
      <c r="G3" s="135"/>
    </row>
    <row r="4" spans="1:5" ht="12.75">
      <c r="A4" s="17"/>
      <c r="B4" s="91"/>
      <c r="C4" s="91"/>
      <c r="D4" s="91"/>
      <c r="E4" s="91"/>
    </row>
    <row r="5" spans="1:7" ht="13.5" customHeight="1">
      <c r="A5" s="2"/>
      <c r="B5" s="92"/>
      <c r="F5" s="1"/>
      <c r="G5" s="1" t="s">
        <v>55</v>
      </c>
    </row>
    <row r="6" spans="1:7" ht="21.75" customHeight="1">
      <c r="A6" s="164" t="s">
        <v>234</v>
      </c>
      <c r="B6" s="165" t="s">
        <v>235</v>
      </c>
      <c r="C6" s="166"/>
      <c r="D6" s="166"/>
      <c r="E6" s="167"/>
      <c r="F6" s="161" t="s">
        <v>681</v>
      </c>
      <c r="G6" s="161" t="s">
        <v>755</v>
      </c>
    </row>
    <row r="7" spans="1:7" ht="47.25" customHeight="1">
      <c r="A7" s="164"/>
      <c r="B7" s="3" t="s">
        <v>239</v>
      </c>
      <c r="C7" s="3" t="s">
        <v>236</v>
      </c>
      <c r="D7" s="3" t="s">
        <v>237</v>
      </c>
      <c r="E7" s="3" t="s">
        <v>238</v>
      </c>
      <c r="F7" s="162"/>
      <c r="G7" s="162"/>
    </row>
    <row r="8" spans="1:7" ht="21.75" customHeight="1">
      <c r="A8" s="4" t="s">
        <v>240</v>
      </c>
      <c r="B8" s="4" t="s">
        <v>241</v>
      </c>
      <c r="C8" s="4" t="s">
        <v>242</v>
      </c>
      <c r="D8" s="4" t="s">
        <v>243</v>
      </c>
      <c r="E8" s="4" t="s">
        <v>244</v>
      </c>
      <c r="F8" s="4" t="s">
        <v>589</v>
      </c>
      <c r="G8" s="4" t="s">
        <v>682</v>
      </c>
    </row>
    <row r="9" spans="1:7" s="20" customFormat="1" ht="51">
      <c r="A9" s="5" t="s">
        <v>465</v>
      </c>
      <c r="B9" s="88" t="s">
        <v>464</v>
      </c>
      <c r="C9" s="88" t="s">
        <v>245</v>
      </c>
      <c r="D9" s="88"/>
      <c r="E9" s="88" t="s">
        <v>245</v>
      </c>
      <c r="F9" s="78">
        <f>F10+F21+F28+F54+F67</f>
        <v>107023.40799999998</v>
      </c>
      <c r="G9" s="78">
        <f>G10+G21+G28+G54+G67</f>
        <v>99296.60799999998</v>
      </c>
    </row>
    <row r="10" spans="1:7" s="20" customFormat="1" ht="12.75">
      <c r="A10" s="6" t="s">
        <v>293</v>
      </c>
      <c r="B10" s="85" t="s">
        <v>464</v>
      </c>
      <c r="C10" s="46" t="s">
        <v>292</v>
      </c>
      <c r="D10" s="46"/>
      <c r="E10" s="47"/>
      <c r="F10" s="75">
        <f>F16+F11</f>
        <v>15040.828999999998</v>
      </c>
      <c r="G10" s="75">
        <f>G16+G11</f>
        <v>12741.328999999998</v>
      </c>
    </row>
    <row r="11" spans="1:7" s="20" customFormat="1" ht="22.5">
      <c r="A11" s="8" t="s">
        <v>684</v>
      </c>
      <c r="B11" s="86" t="s">
        <v>464</v>
      </c>
      <c r="C11" s="48" t="s">
        <v>292</v>
      </c>
      <c r="D11" s="48" t="s">
        <v>685</v>
      </c>
      <c r="E11" s="47" t="s">
        <v>283</v>
      </c>
      <c r="F11" s="76">
        <f>F12+F14</f>
        <v>2299.5</v>
      </c>
      <c r="G11" s="76">
        <f>G12+G14</f>
        <v>0</v>
      </c>
    </row>
    <row r="12" spans="1:7" s="20" customFormat="1" ht="27.75" customHeight="1">
      <c r="A12" s="159" t="s">
        <v>775</v>
      </c>
      <c r="B12" s="86" t="s">
        <v>464</v>
      </c>
      <c r="C12" s="48" t="s">
        <v>292</v>
      </c>
      <c r="D12" s="48" t="s">
        <v>774</v>
      </c>
      <c r="E12" s="47" t="s">
        <v>283</v>
      </c>
      <c r="F12" s="76">
        <f>F13</f>
        <v>2152.5</v>
      </c>
      <c r="G12" s="76">
        <f>G13</f>
        <v>0</v>
      </c>
    </row>
    <row r="13" spans="1:7" s="20" customFormat="1" ht="24" customHeight="1">
      <c r="A13" s="11" t="s">
        <v>27</v>
      </c>
      <c r="B13" s="47" t="s">
        <v>464</v>
      </c>
      <c r="C13" s="47" t="s">
        <v>292</v>
      </c>
      <c r="D13" s="48" t="s">
        <v>774</v>
      </c>
      <c r="E13" s="47" t="s">
        <v>30</v>
      </c>
      <c r="F13" s="70">
        <v>2152.5</v>
      </c>
      <c r="G13" s="70">
        <v>0</v>
      </c>
    </row>
    <row r="14" spans="1:7" s="20" customFormat="1" ht="47.25" customHeight="1">
      <c r="A14" s="156" t="s">
        <v>786</v>
      </c>
      <c r="B14" s="47" t="s">
        <v>464</v>
      </c>
      <c r="C14" s="47" t="s">
        <v>292</v>
      </c>
      <c r="D14" s="47" t="s">
        <v>787</v>
      </c>
      <c r="E14" s="47" t="s">
        <v>283</v>
      </c>
      <c r="F14" s="70">
        <f>F15</f>
        <v>147</v>
      </c>
      <c r="G14" s="70">
        <f>G15</f>
        <v>0</v>
      </c>
    </row>
    <row r="15" spans="1:7" s="20" customFormat="1" ht="24" customHeight="1">
      <c r="A15" s="11" t="s">
        <v>27</v>
      </c>
      <c r="B15" s="47" t="s">
        <v>464</v>
      </c>
      <c r="C15" s="47" t="s">
        <v>292</v>
      </c>
      <c r="D15" s="47" t="s">
        <v>787</v>
      </c>
      <c r="E15" s="47" t="s">
        <v>30</v>
      </c>
      <c r="F15" s="70">
        <v>147</v>
      </c>
      <c r="G15" s="70">
        <v>0</v>
      </c>
    </row>
    <row r="16" spans="1:7" s="20" customFormat="1" ht="22.5">
      <c r="A16" s="10" t="s">
        <v>639</v>
      </c>
      <c r="B16" s="86" t="s">
        <v>464</v>
      </c>
      <c r="C16" s="48" t="s">
        <v>292</v>
      </c>
      <c r="D16" s="48" t="s">
        <v>279</v>
      </c>
      <c r="E16" s="48" t="s">
        <v>283</v>
      </c>
      <c r="F16" s="76">
        <f>F17</f>
        <v>12741.328999999998</v>
      </c>
      <c r="G16" s="76">
        <f>G17</f>
        <v>12741.328999999998</v>
      </c>
    </row>
    <row r="17" spans="1:7" s="20" customFormat="1" ht="22.5">
      <c r="A17" s="10" t="s">
        <v>373</v>
      </c>
      <c r="B17" s="86" t="s">
        <v>464</v>
      </c>
      <c r="C17" s="48" t="s">
        <v>292</v>
      </c>
      <c r="D17" s="48" t="s">
        <v>372</v>
      </c>
      <c r="E17" s="48" t="s">
        <v>283</v>
      </c>
      <c r="F17" s="76">
        <f>F18+F19+F20</f>
        <v>12741.328999999998</v>
      </c>
      <c r="G17" s="76">
        <f>G18+G19+G20</f>
        <v>12741.328999999998</v>
      </c>
    </row>
    <row r="18" spans="1:7" s="20" customFormat="1" ht="45">
      <c r="A18" s="9" t="s">
        <v>28</v>
      </c>
      <c r="B18" s="47" t="s">
        <v>464</v>
      </c>
      <c r="C18" s="47" t="s">
        <v>292</v>
      </c>
      <c r="D18" s="47" t="s">
        <v>372</v>
      </c>
      <c r="E18" s="47" t="s">
        <v>26</v>
      </c>
      <c r="F18" s="70">
        <v>11116.882</v>
      </c>
      <c r="G18" s="70">
        <v>11116.882</v>
      </c>
    </row>
    <row r="19" spans="1:7" s="20" customFormat="1" ht="24.75" customHeight="1">
      <c r="A19" s="11" t="s">
        <v>27</v>
      </c>
      <c r="B19" s="47" t="s">
        <v>464</v>
      </c>
      <c r="C19" s="47" t="s">
        <v>292</v>
      </c>
      <c r="D19" s="47" t="s">
        <v>372</v>
      </c>
      <c r="E19" s="47" t="s">
        <v>30</v>
      </c>
      <c r="F19" s="70">
        <v>1590.933</v>
      </c>
      <c r="G19" s="70">
        <v>1590.933</v>
      </c>
    </row>
    <row r="20" spans="1:7" s="20" customFormat="1" ht="12.75">
      <c r="A20" s="11" t="s">
        <v>22</v>
      </c>
      <c r="B20" s="47" t="s">
        <v>464</v>
      </c>
      <c r="C20" s="47" t="s">
        <v>292</v>
      </c>
      <c r="D20" s="47" t="s">
        <v>372</v>
      </c>
      <c r="E20" s="47" t="s">
        <v>21</v>
      </c>
      <c r="F20" s="70">
        <v>33.514</v>
      </c>
      <c r="G20" s="70">
        <v>33.514</v>
      </c>
    </row>
    <row r="21" spans="1:7" s="123" customFormat="1" ht="12.75">
      <c r="A21" s="122" t="s">
        <v>59</v>
      </c>
      <c r="B21" s="3" t="s">
        <v>464</v>
      </c>
      <c r="C21" s="3" t="s">
        <v>129</v>
      </c>
      <c r="D21" s="3"/>
      <c r="E21" s="3"/>
      <c r="F21" s="77">
        <f>F22+F25</f>
        <v>421</v>
      </c>
      <c r="G21" s="77">
        <f>G22+G25</f>
        <v>371</v>
      </c>
    </row>
    <row r="22" spans="1:7" s="22" customFormat="1" ht="38.25" customHeight="1">
      <c r="A22" s="28" t="s">
        <v>686</v>
      </c>
      <c r="B22" s="48" t="s">
        <v>464</v>
      </c>
      <c r="C22" s="48" t="s">
        <v>129</v>
      </c>
      <c r="D22" s="48" t="s">
        <v>319</v>
      </c>
      <c r="E22" s="48" t="s">
        <v>283</v>
      </c>
      <c r="F22" s="76">
        <f>F23</f>
        <v>371</v>
      </c>
      <c r="G22" s="76">
        <f>G23</f>
        <v>371</v>
      </c>
    </row>
    <row r="23" spans="1:7" s="20" customFormat="1" ht="24" customHeight="1">
      <c r="A23" s="10" t="s">
        <v>469</v>
      </c>
      <c r="B23" s="48" t="s">
        <v>464</v>
      </c>
      <c r="C23" s="48" t="s">
        <v>129</v>
      </c>
      <c r="D23" s="48" t="s">
        <v>538</v>
      </c>
      <c r="E23" s="48" t="s">
        <v>283</v>
      </c>
      <c r="F23" s="76">
        <f>F24</f>
        <v>371</v>
      </c>
      <c r="G23" s="76">
        <f>G24</f>
        <v>371</v>
      </c>
    </row>
    <row r="24" spans="1:7" s="20" customFormat="1" ht="24.75" customHeight="1">
      <c r="A24" s="11" t="s">
        <v>27</v>
      </c>
      <c r="B24" s="47" t="s">
        <v>464</v>
      </c>
      <c r="C24" s="47" t="s">
        <v>129</v>
      </c>
      <c r="D24" s="47" t="s">
        <v>538</v>
      </c>
      <c r="E24" s="47" t="s">
        <v>30</v>
      </c>
      <c r="F24" s="70">
        <v>371</v>
      </c>
      <c r="G24" s="70">
        <v>371</v>
      </c>
    </row>
    <row r="25" spans="1:7" s="20" customFormat="1" ht="36" customHeight="1">
      <c r="A25" s="9" t="s">
        <v>796</v>
      </c>
      <c r="B25" s="47" t="s">
        <v>464</v>
      </c>
      <c r="C25" s="47" t="s">
        <v>129</v>
      </c>
      <c r="D25" s="47" t="s">
        <v>278</v>
      </c>
      <c r="E25" s="47" t="s">
        <v>283</v>
      </c>
      <c r="F25" s="70">
        <f>F26</f>
        <v>50</v>
      </c>
      <c r="G25" s="70">
        <f>G26</f>
        <v>0</v>
      </c>
    </row>
    <row r="26" spans="1:7" s="20" customFormat="1" ht="26.25" customHeight="1">
      <c r="A26" s="11" t="s">
        <v>476</v>
      </c>
      <c r="B26" s="47" t="s">
        <v>464</v>
      </c>
      <c r="C26" s="47" t="s">
        <v>129</v>
      </c>
      <c r="D26" s="128" t="s">
        <v>475</v>
      </c>
      <c r="E26" s="47" t="s">
        <v>283</v>
      </c>
      <c r="F26" s="70">
        <f>F27</f>
        <v>50</v>
      </c>
      <c r="G26" s="70">
        <f>G27</f>
        <v>0</v>
      </c>
    </row>
    <row r="27" spans="1:7" s="20" customFormat="1" ht="24" customHeight="1">
      <c r="A27" s="11" t="s">
        <v>27</v>
      </c>
      <c r="B27" s="47" t="s">
        <v>464</v>
      </c>
      <c r="C27" s="47" t="s">
        <v>129</v>
      </c>
      <c r="D27" s="128" t="s">
        <v>475</v>
      </c>
      <c r="E27" s="47" t="s">
        <v>30</v>
      </c>
      <c r="F27" s="70">
        <v>50</v>
      </c>
      <c r="G27" s="70">
        <v>0</v>
      </c>
    </row>
    <row r="28" spans="1:7" s="123" customFormat="1" ht="12.75">
      <c r="A28" s="6" t="s">
        <v>76</v>
      </c>
      <c r="B28" s="3" t="s">
        <v>464</v>
      </c>
      <c r="C28" s="3" t="s">
        <v>77</v>
      </c>
      <c r="D28" s="3"/>
      <c r="E28" s="3"/>
      <c r="F28" s="77">
        <f>F39+F32+F29</f>
        <v>73538.324</v>
      </c>
      <c r="G28" s="77">
        <f>G39+G32+G29</f>
        <v>76475.92399999998</v>
      </c>
    </row>
    <row r="29" spans="1:7" s="123" customFormat="1" ht="25.5" customHeight="1">
      <c r="A29" s="35" t="s">
        <v>729</v>
      </c>
      <c r="B29" s="48" t="s">
        <v>464</v>
      </c>
      <c r="C29" s="48" t="s">
        <v>77</v>
      </c>
      <c r="D29" s="48" t="s">
        <v>326</v>
      </c>
      <c r="E29" s="48" t="s">
        <v>283</v>
      </c>
      <c r="F29" s="76">
        <f>F30</f>
        <v>1244</v>
      </c>
      <c r="G29" s="76">
        <f>G30</f>
        <v>3512.4</v>
      </c>
    </row>
    <row r="30" spans="1:7" s="123" customFormat="1" ht="33.75">
      <c r="A30" s="10" t="s">
        <v>730</v>
      </c>
      <c r="B30" s="48" t="s">
        <v>464</v>
      </c>
      <c r="C30" s="48" t="s">
        <v>77</v>
      </c>
      <c r="D30" s="48" t="s">
        <v>731</v>
      </c>
      <c r="E30" s="48" t="s">
        <v>283</v>
      </c>
      <c r="F30" s="76">
        <f>F31</f>
        <v>1244</v>
      </c>
      <c r="G30" s="76">
        <f>G31</f>
        <v>3512.4</v>
      </c>
    </row>
    <row r="31" spans="1:7" s="123" customFormat="1" ht="25.5" customHeight="1">
      <c r="A31" s="11" t="s">
        <v>27</v>
      </c>
      <c r="B31" s="47" t="s">
        <v>464</v>
      </c>
      <c r="C31" s="47" t="s">
        <v>77</v>
      </c>
      <c r="D31" s="47" t="s">
        <v>731</v>
      </c>
      <c r="E31" s="47" t="s">
        <v>30</v>
      </c>
      <c r="F31" s="70">
        <v>1244</v>
      </c>
      <c r="G31" s="70">
        <v>3512.4</v>
      </c>
    </row>
    <row r="32" spans="1:7" s="20" customFormat="1" ht="24.75" customHeight="1">
      <c r="A32" s="8" t="s">
        <v>684</v>
      </c>
      <c r="B32" s="86" t="s">
        <v>464</v>
      </c>
      <c r="C32" s="48" t="s">
        <v>77</v>
      </c>
      <c r="D32" s="48" t="s">
        <v>685</v>
      </c>
      <c r="E32" s="47" t="s">
        <v>283</v>
      </c>
      <c r="F32" s="76">
        <f>F35+F37+F33</f>
        <v>4938.5</v>
      </c>
      <c r="G32" s="76">
        <f>G35+G37+G33</f>
        <v>5607.700000000001</v>
      </c>
    </row>
    <row r="33" spans="1:7" s="20" customFormat="1" ht="65.25" customHeight="1">
      <c r="A33" s="159" t="s">
        <v>792</v>
      </c>
      <c r="B33" s="86" t="s">
        <v>464</v>
      </c>
      <c r="C33" s="48" t="s">
        <v>77</v>
      </c>
      <c r="D33" s="48" t="s">
        <v>791</v>
      </c>
      <c r="E33" s="47" t="s">
        <v>283</v>
      </c>
      <c r="F33" s="76">
        <f>F34</f>
        <v>0</v>
      </c>
      <c r="G33" s="76">
        <f>G34</f>
        <v>5454.1</v>
      </c>
    </row>
    <row r="34" spans="1:7" s="20" customFormat="1" ht="24.75" customHeight="1">
      <c r="A34" s="11" t="s">
        <v>27</v>
      </c>
      <c r="B34" s="86" t="s">
        <v>464</v>
      </c>
      <c r="C34" s="48" t="s">
        <v>77</v>
      </c>
      <c r="D34" s="48" t="s">
        <v>791</v>
      </c>
      <c r="E34" s="47" t="s">
        <v>30</v>
      </c>
      <c r="F34" s="76">
        <v>0</v>
      </c>
      <c r="G34" s="76">
        <v>5454.1</v>
      </c>
    </row>
    <row r="35" spans="1:7" s="20" customFormat="1" ht="36" customHeight="1">
      <c r="A35" s="8" t="s">
        <v>688</v>
      </c>
      <c r="B35" s="86" t="s">
        <v>464</v>
      </c>
      <c r="C35" s="48" t="s">
        <v>77</v>
      </c>
      <c r="D35" s="48" t="s">
        <v>687</v>
      </c>
      <c r="E35" s="47" t="s">
        <v>283</v>
      </c>
      <c r="F35" s="76">
        <f>F36</f>
        <v>4784.9</v>
      </c>
      <c r="G35" s="76">
        <f>G36</f>
        <v>0</v>
      </c>
    </row>
    <row r="36" spans="1:7" s="20" customFormat="1" ht="24.75" customHeight="1">
      <c r="A36" s="11" t="s">
        <v>27</v>
      </c>
      <c r="B36" s="47" t="s">
        <v>464</v>
      </c>
      <c r="C36" s="47" t="s">
        <v>77</v>
      </c>
      <c r="D36" s="47" t="s">
        <v>687</v>
      </c>
      <c r="E36" s="47" t="s">
        <v>30</v>
      </c>
      <c r="F36" s="70">
        <v>4784.9</v>
      </c>
      <c r="G36" s="70">
        <v>0</v>
      </c>
    </row>
    <row r="37" spans="1:7" s="20" customFormat="1" ht="39.75" customHeight="1">
      <c r="A37" s="30" t="s">
        <v>777</v>
      </c>
      <c r="B37" s="48" t="s">
        <v>464</v>
      </c>
      <c r="C37" s="48" t="s">
        <v>77</v>
      </c>
      <c r="D37" s="48" t="s">
        <v>778</v>
      </c>
      <c r="E37" s="47" t="s">
        <v>283</v>
      </c>
      <c r="F37" s="70">
        <f>F38</f>
        <v>153.6</v>
      </c>
      <c r="G37" s="70">
        <f>G38</f>
        <v>153.6</v>
      </c>
    </row>
    <row r="38" spans="1:7" s="20" customFormat="1" ht="24.75" customHeight="1">
      <c r="A38" s="32" t="s">
        <v>27</v>
      </c>
      <c r="B38" s="48" t="s">
        <v>464</v>
      </c>
      <c r="C38" s="48" t="s">
        <v>77</v>
      </c>
      <c r="D38" s="48" t="s">
        <v>778</v>
      </c>
      <c r="E38" s="47" t="s">
        <v>30</v>
      </c>
      <c r="F38" s="70">
        <v>153.6</v>
      </c>
      <c r="G38" s="70">
        <v>153.6</v>
      </c>
    </row>
    <row r="39" spans="1:7" s="22" customFormat="1" ht="27.75" customHeight="1">
      <c r="A39" s="10" t="s">
        <v>639</v>
      </c>
      <c r="B39" s="48" t="s">
        <v>464</v>
      </c>
      <c r="C39" s="48" t="s">
        <v>77</v>
      </c>
      <c r="D39" s="48" t="s">
        <v>279</v>
      </c>
      <c r="E39" s="48" t="s">
        <v>283</v>
      </c>
      <c r="F39" s="76">
        <f>F40+F47+F52+F44</f>
        <v>67355.824</v>
      </c>
      <c r="G39" s="76">
        <f>G40+G47+G52+G44</f>
        <v>67355.824</v>
      </c>
    </row>
    <row r="40" spans="1:7" s="22" customFormat="1" ht="24" customHeight="1">
      <c r="A40" s="10" t="s">
        <v>640</v>
      </c>
      <c r="B40" s="48" t="s">
        <v>464</v>
      </c>
      <c r="C40" s="48" t="s">
        <v>77</v>
      </c>
      <c r="D40" s="48" t="s">
        <v>377</v>
      </c>
      <c r="E40" s="48" t="s">
        <v>283</v>
      </c>
      <c r="F40" s="76">
        <f>F41+F42+F43</f>
        <v>19978.549000000003</v>
      </c>
      <c r="G40" s="76">
        <f>G41+G42+G43</f>
        <v>19978.549000000003</v>
      </c>
    </row>
    <row r="41" spans="1:7" s="20" customFormat="1" ht="47.25" customHeight="1">
      <c r="A41" s="9" t="s">
        <v>28</v>
      </c>
      <c r="B41" s="47" t="s">
        <v>464</v>
      </c>
      <c r="C41" s="47" t="s">
        <v>77</v>
      </c>
      <c r="D41" s="47" t="s">
        <v>377</v>
      </c>
      <c r="E41" s="47" t="s">
        <v>26</v>
      </c>
      <c r="F41" s="70">
        <v>17649.056</v>
      </c>
      <c r="G41" s="70">
        <v>17649.056</v>
      </c>
    </row>
    <row r="42" spans="1:7" s="20" customFormat="1" ht="26.25" customHeight="1">
      <c r="A42" s="11" t="s">
        <v>27</v>
      </c>
      <c r="B42" s="47" t="s">
        <v>464</v>
      </c>
      <c r="C42" s="47" t="s">
        <v>77</v>
      </c>
      <c r="D42" s="47" t="s">
        <v>377</v>
      </c>
      <c r="E42" s="47" t="s">
        <v>30</v>
      </c>
      <c r="F42" s="70">
        <v>2274.645</v>
      </c>
      <c r="G42" s="70">
        <v>2274.645</v>
      </c>
    </row>
    <row r="43" spans="1:7" s="20" customFormat="1" ht="12.75">
      <c r="A43" s="11" t="s">
        <v>22</v>
      </c>
      <c r="B43" s="47" t="s">
        <v>464</v>
      </c>
      <c r="C43" s="47" t="s">
        <v>77</v>
      </c>
      <c r="D43" s="47" t="s">
        <v>377</v>
      </c>
      <c r="E43" s="47" t="s">
        <v>21</v>
      </c>
      <c r="F43" s="70">
        <v>54.848</v>
      </c>
      <c r="G43" s="70">
        <v>54.848</v>
      </c>
    </row>
    <row r="44" spans="1:7" s="22" customFormat="1" ht="22.5">
      <c r="A44" s="10" t="s">
        <v>641</v>
      </c>
      <c r="B44" s="48" t="s">
        <v>464</v>
      </c>
      <c r="C44" s="48" t="s">
        <v>77</v>
      </c>
      <c r="D44" s="48" t="s">
        <v>378</v>
      </c>
      <c r="E44" s="48" t="s">
        <v>283</v>
      </c>
      <c r="F44" s="76">
        <f>F45+F46</f>
        <v>1567.731</v>
      </c>
      <c r="G44" s="76">
        <f>G45+G46</f>
        <v>1567.731</v>
      </c>
    </row>
    <row r="45" spans="1:7" s="20" customFormat="1" ht="45">
      <c r="A45" s="9" t="s">
        <v>28</v>
      </c>
      <c r="B45" s="47" t="s">
        <v>464</v>
      </c>
      <c r="C45" s="47" t="s">
        <v>77</v>
      </c>
      <c r="D45" s="47" t="s">
        <v>378</v>
      </c>
      <c r="E45" s="47" t="s">
        <v>26</v>
      </c>
      <c r="F45" s="70">
        <v>1094.946</v>
      </c>
      <c r="G45" s="70">
        <v>1094.946</v>
      </c>
    </row>
    <row r="46" spans="1:7" s="20" customFormat="1" ht="26.25" customHeight="1">
      <c r="A46" s="11" t="s">
        <v>27</v>
      </c>
      <c r="B46" s="47" t="s">
        <v>464</v>
      </c>
      <c r="C46" s="47" t="s">
        <v>77</v>
      </c>
      <c r="D46" s="47" t="s">
        <v>378</v>
      </c>
      <c r="E46" s="47" t="s">
        <v>30</v>
      </c>
      <c r="F46" s="70">
        <v>472.785</v>
      </c>
      <c r="G46" s="70">
        <v>472.785</v>
      </c>
    </row>
    <row r="47" spans="1:7" s="22" customFormat="1" ht="46.5" customHeight="1">
      <c r="A47" s="10" t="s">
        <v>642</v>
      </c>
      <c r="B47" s="48" t="s">
        <v>464</v>
      </c>
      <c r="C47" s="48" t="s">
        <v>77</v>
      </c>
      <c r="D47" s="48" t="s">
        <v>379</v>
      </c>
      <c r="E47" s="48" t="s">
        <v>283</v>
      </c>
      <c r="F47" s="76">
        <f>F48+F49+F51+F50</f>
        <v>41809.543999999994</v>
      </c>
      <c r="G47" s="76">
        <f>G48+G49+G51+G50</f>
        <v>41809.543999999994</v>
      </c>
    </row>
    <row r="48" spans="1:7" s="20" customFormat="1" ht="45">
      <c r="A48" s="9" t="s">
        <v>28</v>
      </c>
      <c r="B48" s="47" t="s">
        <v>464</v>
      </c>
      <c r="C48" s="47" t="s">
        <v>77</v>
      </c>
      <c r="D48" s="47" t="s">
        <v>379</v>
      </c>
      <c r="E48" s="47" t="s">
        <v>26</v>
      </c>
      <c r="F48" s="70">
        <v>25839.737</v>
      </c>
      <c r="G48" s="70">
        <v>25839.737</v>
      </c>
    </row>
    <row r="49" spans="1:7" s="20" customFormat="1" ht="24.75" customHeight="1">
      <c r="A49" s="11" t="s">
        <v>27</v>
      </c>
      <c r="B49" s="47" t="s">
        <v>464</v>
      </c>
      <c r="C49" s="47" t="s">
        <v>77</v>
      </c>
      <c r="D49" s="47" t="s">
        <v>379</v>
      </c>
      <c r="E49" s="47" t="s">
        <v>30</v>
      </c>
      <c r="F49" s="70">
        <v>8276.588</v>
      </c>
      <c r="G49" s="70">
        <v>8276.588</v>
      </c>
    </row>
    <row r="50" spans="1:7" s="20" customFormat="1" ht="21.75" customHeight="1">
      <c r="A50" s="11" t="s">
        <v>120</v>
      </c>
      <c r="B50" s="47" t="s">
        <v>464</v>
      </c>
      <c r="C50" s="47" t="s">
        <v>77</v>
      </c>
      <c r="D50" s="47" t="s">
        <v>379</v>
      </c>
      <c r="E50" s="47" t="s">
        <v>29</v>
      </c>
      <c r="F50" s="70">
        <v>7466.551</v>
      </c>
      <c r="G50" s="70">
        <v>7466.551</v>
      </c>
    </row>
    <row r="51" spans="1:7" s="20" customFormat="1" ht="12.75">
      <c r="A51" s="11" t="s">
        <v>22</v>
      </c>
      <c r="B51" s="47" t="s">
        <v>464</v>
      </c>
      <c r="C51" s="47" t="s">
        <v>77</v>
      </c>
      <c r="D51" s="47" t="s">
        <v>379</v>
      </c>
      <c r="E51" s="47" t="s">
        <v>21</v>
      </c>
      <c r="F51" s="70">
        <v>226.668</v>
      </c>
      <c r="G51" s="70">
        <v>226.668</v>
      </c>
    </row>
    <row r="52" spans="1:7" s="22" customFormat="1" ht="59.25" customHeight="1">
      <c r="A52" s="10" t="s">
        <v>467</v>
      </c>
      <c r="B52" s="48" t="s">
        <v>464</v>
      </c>
      <c r="C52" s="48" t="s">
        <v>77</v>
      </c>
      <c r="D52" s="48" t="s">
        <v>380</v>
      </c>
      <c r="E52" s="48" t="s">
        <v>283</v>
      </c>
      <c r="F52" s="76">
        <f>F53</f>
        <v>4000</v>
      </c>
      <c r="G52" s="76">
        <f>G53</f>
        <v>4000</v>
      </c>
    </row>
    <row r="53" spans="1:7" s="20" customFormat="1" ht="23.25" customHeight="1">
      <c r="A53" s="11" t="s">
        <v>27</v>
      </c>
      <c r="B53" s="47" t="s">
        <v>464</v>
      </c>
      <c r="C53" s="47" t="s">
        <v>77</v>
      </c>
      <c r="D53" s="47" t="s">
        <v>380</v>
      </c>
      <c r="E53" s="47" t="s">
        <v>30</v>
      </c>
      <c r="F53" s="70">
        <v>4000</v>
      </c>
      <c r="G53" s="70">
        <v>4000</v>
      </c>
    </row>
    <row r="54" spans="1:7" s="29" customFormat="1" ht="23.25" customHeight="1">
      <c r="A54" s="12" t="s">
        <v>471</v>
      </c>
      <c r="B54" s="46" t="s">
        <v>464</v>
      </c>
      <c r="C54" s="46" t="s">
        <v>196</v>
      </c>
      <c r="D54" s="46"/>
      <c r="E54" s="46"/>
      <c r="F54" s="75">
        <f>F57+F55</f>
        <v>17535.411</v>
      </c>
      <c r="G54" s="75">
        <f>G57+G55</f>
        <v>9220.511</v>
      </c>
    </row>
    <row r="55" spans="1:7" s="29" customFormat="1" ht="50.25" customHeight="1">
      <c r="A55" s="28" t="s">
        <v>590</v>
      </c>
      <c r="B55" s="48" t="s">
        <v>464</v>
      </c>
      <c r="C55" s="48" t="s">
        <v>196</v>
      </c>
      <c r="D55" s="48" t="s">
        <v>591</v>
      </c>
      <c r="E55" s="48" t="s">
        <v>283</v>
      </c>
      <c r="F55" s="76">
        <f>F56</f>
        <v>8314.9</v>
      </c>
      <c r="G55" s="76">
        <f>G56</f>
        <v>0</v>
      </c>
    </row>
    <row r="56" spans="1:7" s="29" customFormat="1" ht="23.25" customHeight="1">
      <c r="A56" s="32" t="s">
        <v>27</v>
      </c>
      <c r="B56" s="47" t="s">
        <v>464</v>
      </c>
      <c r="C56" s="47" t="s">
        <v>196</v>
      </c>
      <c r="D56" s="47" t="s">
        <v>591</v>
      </c>
      <c r="E56" s="47" t="s">
        <v>30</v>
      </c>
      <c r="F56" s="70">
        <v>8314.9</v>
      </c>
      <c r="G56" s="70">
        <v>0</v>
      </c>
    </row>
    <row r="57" spans="1:7" s="20" customFormat="1" ht="11.25" customHeight="1">
      <c r="A57" s="10" t="s">
        <v>148</v>
      </c>
      <c r="B57" s="86" t="s">
        <v>464</v>
      </c>
      <c r="C57" s="48" t="s">
        <v>196</v>
      </c>
      <c r="D57" s="48" t="s">
        <v>95</v>
      </c>
      <c r="E57" s="46"/>
      <c r="F57" s="76">
        <f>F58+F62</f>
        <v>9220.511</v>
      </c>
      <c r="G57" s="76">
        <f>G58+G62</f>
        <v>9220.511</v>
      </c>
    </row>
    <row r="58" spans="1:7" s="20" customFormat="1" ht="14.25" customHeight="1">
      <c r="A58" s="8" t="s">
        <v>94</v>
      </c>
      <c r="B58" s="86" t="s">
        <v>464</v>
      </c>
      <c r="C58" s="48" t="s">
        <v>196</v>
      </c>
      <c r="D58" s="48" t="s">
        <v>96</v>
      </c>
      <c r="E58" s="46"/>
      <c r="F58" s="76">
        <f aca="true" t="shared" si="0" ref="F58:G60">F59</f>
        <v>565.94</v>
      </c>
      <c r="G58" s="76">
        <f t="shared" si="0"/>
        <v>565.94</v>
      </c>
    </row>
    <row r="59" spans="1:7" s="20" customFormat="1" ht="12.75">
      <c r="A59" s="10" t="s">
        <v>282</v>
      </c>
      <c r="B59" s="86" t="s">
        <v>464</v>
      </c>
      <c r="C59" s="48" t="s">
        <v>196</v>
      </c>
      <c r="D59" s="48" t="s">
        <v>97</v>
      </c>
      <c r="E59" s="48" t="s">
        <v>283</v>
      </c>
      <c r="F59" s="76">
        <f t="shared" si="0"/>
        <v>565.94</v>
      </c>
      <c r="G59" s="76">
        <f t="shared" si="0"/>
        <v>565.94</v>
      </c>
    </row>
    <row r="60" spans="1:7" s="20" customFormat="1" ht="22.5">
      <c r="A60" s="10" t="s">
        <v>100</v>
      </c>
      <c r="B60" s="86" t="s">
        <v>464</v>
      </c>
      <c r="C60" s="48" t="s">
        <v>196</v>
      </c>
      <c r="D60" s="48" t="s">
        <v>98</v>
      </c>
      <c r="E60" s="48" t="s">
        <v>283</v>
      </c>
      <c r="F60" s="76">
        <f t="shared" si="0"/>
        <v>565.94</v>
      </c>
      <c r="G60" s="76">
        <f t="shared" si="0"/>
        <v>565.94</v>
      </c>
    </row>
    <row r="61" spans="1:7" s="20" customFormat="1" ht="45">
      <c r="A61" s="9" t="s">
        <v>28</v>
      </c>
      <c r="B61" s="47" t="s">
        <v>464</v>
      </c>
      <c r="C61" s="47" t="s">
        <v>196</v>
      </c>
      <c r="D61" s="47" t="s">
        <v>98</v>
      </c>
      <c r="E61" s="47" t="s">
        <v>26</v>
      </c>
      <c r="F61" s="70">
        <v>565.94</v>
      </c>
      <c r="G61" s="70">
        <v>565.94</v>
      </c>
    </row>
    <row r="62" spans="1:7" s="22" customFormat="1" ht="22.5">
      <c r="A62" s="10" t="s">
        <v>75</v>
      </c>
      <c r="B62" s="86" t="s">
        <v>464</v>
      </c>
      <c r="C62" s="48" t="s">
        <v>196</v>
      </c>
      <c r="D62" s="49" t="s">
        <v>62</v>
      </c>
      <c r="E62" s="48" t="s">
        <v>283</v>
      </c>
      <c r="F62" s="76">
        <f>F63</f>
        <v>8654.571</v>
      </c>
      <c r="G62" s="76">
        <f>G63</f>
        <v>8654.571</v>
      </c>
    </row>
    <row r="63" spans="1:7" s="22" customFormat="1" ht="45">
      <c r="A63" s="8" t="s">
        <v>304</v>
      </c>
      <c r="B63" s="48" t="s">
        <v>464</v>
      </c>
      <c r="C63" s="48" t="s">
        <v>196</v>
      </c>
      <c r="D63" s="48" t="s">
        <v>63</v>
      </c>
      <c r="E63" s="48" t="s">
        <v>283</v>
      </c>
      <c r="F63" s="76">
        <f>F64+F65+F66</f>
        <v>8654.571</v>
      </c>
      <c r="G63" s="76">
        <f>G64+G65+G66</f>
        <v>8654.571</v>
      </c>
    </row>
    <row r="64" spans="1:7" s="20" customFormat="1" ht="45">
      <c r="A64" s="9" t="s">
        <v>28</v>
      </c>
      <c r="B64" s="47" t="s">
        <v>464</v>
      </c>
      <c r="C64" s="47" t="s">
        <v>196</v>
      </c>
      <c r="D64" s="47" t="s">
        <v>63</v>
      </c>
      <c r="E64" s="47" t="s">
        <v>26</v>
      </c>
      <c r="F64" s="70">
        <v>8135.964</v>
      </c>
      <c r="G64" s="70">
        <v>8135.964</v>
      </c>
    </row>
    <row r="65" spans="1:7" s="20" customFormat="1" ht="26.25" customHeight="1">
      <c r="A65" s="11" t="s">
        <v>27</v>
      </c>
      <c r="B65" s="47" t="s">
        <v>464</v>
      </c>
      <c r="C65" s="47" t="s">
        <v>196</v>
      </c>
      <c r="D65" s="47" t="s">
        <v>63</v>
      </c>
      <c r="E65" s="47" t="s">
        <v>30</v>
      </c>
      <c r="F65" s="70">
        <v>491.329</v>
      </c>
      <c r="G65" s="70">
        <v>491.329</v>
      </c>
    </row>
    <row r="66" spans="1:7" s="20" customFormat="1" ht="12.75">
      <c r="A66" s="11" t="s">
        <v>22</v>
      </c>
      <c r="B66" s="47" t="s">
        <v>464</v>
      </c>
      <c r="C66" s="47" t="s">
        <v>196</v>
      </c>
      <c r="D66" s="47" t="s">
        <v>63</v>
      </c>
      <c r="E66" s="47" t="s">
        <v>21</v>
      </c>
      <c r="F66" s="70">
        <v>27.278</v>
      </c>
      <c r="G66" s="70">
        <v>27.278</v>
      </c>
    </row>
    <row r="67" spans="1:7" s="22" customFormat="1" ht="12.75">
      <c r="A67" s="6" t="s">
        <v>481</v>
      </c>
      <c r="B67" s="85" t="s">
        <v>464</v>
      </c>
      <c r="C67" s="46" t="s">
        <v>482</v>
      </c>
      <c r="D67" s="46"/>
      <c r="E67" s="46"/>
      <c r="F67" s="75">
        <f aca="true" t="shared" si="1" ref="F67:G71">F68</f>
        <v>487.844</v>
      </c>
      <c r="G67" s="75">
        <f t="shared" si="1"/>
        <v>487.844</v>
      </c>
    </row>
    <row r="68" spans="1:7" s="22" customFormat="1" ht="12.75">
      <c r="A68" s="6" t="s">
        <v>483</v>
      </c>
      <c r="B68" s="46" t="s">
        <v>464</v>
      </c>
      <c r="C68" s="46" t="s">
        <v>484</v>
      </c>
      <c r="D68" s="46"/>
      <c r="E68" s="46"/>
      <c r="F68" s="75">
        <f t="shared" si="1"/>
        <v>487.844</v>
      </c>
      <c r="G68" s="75">
        <f t="shared" si="1"/>
        <v>487.844</v>
      </c>
    </row>
    <row r="69" spans="1:7" s="22" customFormat="1" ht="12.75">
      <c r="A69" s="10" t="s">
        <v>148</v>
      </c>
      <c r="B69" s="86" t="s">
        <v>464</v>
      </c>
      <c r="C69" s="48" t="s">
        <v>484</v>
      </c>
      <c r="D69" s="48" t="s">
        <v>95</v>
      </c>
      <c r="E69" s="48" t="s">
        <v>283</v>
      </c>
      <c r="F69" s="76">
        <f t="shared" si="1"/>
        <v>487.844</v>
      </c>
      <c r="G69" s="76">
        <f t="shared" si="1"/>
        <v>487.844</v>
      </c>
    </row>
    <row r="70" spans="1:7" s="22" customFormat="1" ht="22.5">
      <c r="A70" s="15" t="s">
        <v>65</v>
      </c>
      <c r="B70" s="48" t="s">
        <v>464</v>
      </c>
      <c r="C70" s="48" t="s">
        <v>484</v>
      </c>
      <c r="D70" s="48" t="s">
        <v>64</v>
      </c>
      <c r="E70" s="48" t="s">
        <v>283</v>
      </c>
      <c r="F70" s="76">
        <f t="shared" si="1"/>
        <v>487.844</v>
      </c>
      <c r="G70" s="76">
        <f t="shared" si="1"/>
        <v>487.844</v>
      </c>
    </row>
    <row r="71" spans="1:7" s="22" customFormat="1" ht="12.75">
      <c r="A71" s="8" t="s">
        <v>481</v>
      </c>
      <c r="B71" s="48" t="s">
        <v>464</v>
      </c>
      <c r="C71" s="48" t="s">
        <v>484</v>
      </c>
      <c r="D71" s="48" t="s">
        <v>485</v>
      </c>
      <c r="E71" s="48" t="s">
        <v>283</v>
      </c>
      <c r="F71" s="76">
        <f t="shared" si="1"/>
        <v>487.844</v>
      </c>
      <c r="G71" s="76">
        <f t="shared" si="1"/>
        <v>487.844</v>
      </c>
    </row>
    <row r="72" spans="1:7" s="20" customFormat="1" ht="22.5">
      <c r="A72" s="11" t="s">
        <v>120</v>
      </c>
      <c r="B72" s="47" t="s">
        <v>464</v>
      </c>
      <c r="C72" s="47" t="s">
        <v>484</v>
      </c>
      <c r="D72" s="47" t="s">
        <v>485</v>
      </c>
      <c r="E72" s="47" t="s">
        <v>29</v>
      </c>
      <c r="F72" s="70">
        <v>487.844</v>
      </c>
      <c r="G72" s="70">
        <v>487.844</v>
      </c>
    </row>
    <row r="73" spans="1:7" s="20" customFormat="1" ht="38.25">
      <c r="A73" s="125" t="s">
        <v>588</v>
      </c>
      <c r="B73" s="124" t="s">
        <v>466</v>
      </c>
      <c r="C73" s="124" t="s">
        <v>245</v>
      </c>
      <c r="D73" s="124"/>
      <c r="E73" s="124" t="s">
        <v>245</v>
      </c>
      <c r="F73" s="129">
        <f>F74+F77+F109</f>
        <v>55985.960999999996</v>
      </c>
      <c r="G73" s="129">
        <f>G74+G77+G109</f>
        <v>55985.960999999996</v>
      </c>
    </row>
    <row r="74" spans="1:7" s="29" customFormat="1" ht="12.75">
      <c r="A74" s="12" t="s">
        <v>468</v>
      </c>
      <c r="B74" s="46" t="s">
        <v>466</v>
      </c>
      <c r="C74" s="46" t="s">
        <v>173</v>
      </c>
      <c r="D74" s="46"/>
      <c r="E74" s="46"/>
      <c r="F74" s="75">
        <f>F75</f>
        <v>40521.31</v>
      </c>
      <c r="G74" s="75">
        <f>G75</f>
        <v>40521.31</v>
      </c>
    </row>
    <row r="75" spans="1:7" s="22" customFormat="1" ht="23.25" customHeight="1">
      <c r="A75" s="10" t="s">
        <v>797</v>
      </c>
      <c r="B75" s="48" t="s">
        <v>466</v>
      </c>
      <c r="C75" s="48" t="s">
        <v>173</v>
      </c>
      <c r="D75" s="48" t="s">
        <v>276</v>
      </c>
      <c r="E75" s="48" t="s">
        <v>283</v>
      </c>
      <c r="F75" s="76">
        <f>F76</f>
        <v>40521.31</v>
      </c>
      <c r="G75" s="76">
        <f>G76</f>
        <v>40521.31</v>
      </c>
    </row>
    <row r="76" spans="1:7" s="20" customFormat="1" ht="22.5">
      <c r="A76" s="11" t="s">
        <v>120</v>
      </c>
      <c r="B76" s="47" t="s">
        <v>466</v>
      </c>
      <c r="C76" s="47" t="s">
        <v>173</v>
      </c>
      <c r="D76" s="47" t="s">
        <v>276</v>
      </c>
      <c r="E76" s="47" t="s">
        <v>29</v>
      </c>
      <c r="F76" s="70">
        <v>40521.31</v>
      </c>
      <c r="G76" s="70">
        <v>40521.31</v>
      </c>
    </row>
    <row r="77" spans="1:7" s="29" customFormat="1" ht="12.75">
      <c r="A77" s="12" t="s">
        <v>212</v>
      </c>
      <c r="B77" s="46" t="s">
        <v>466</v>
      </c>
      <c r="C77" s="46" t="s">
        <v>201</v>
      </c>
      <c r="D77" s="46"/>
      <c r="E77" s="46"/>
      <c r="F77" s="75">
        <f>F78+F97</f>
        <v>14830.684000000001</v>
      </c>
      <c r="G77" s="75">
        <f>G78+G97</f>
        <v>14830.684000000001</v>
      </c>
    </row>
    <row r="78" spans="1:7" s="29" customFormat="1" ht="36" customHeight="1">
      <c r="A78" s="28" t="s">
        <v>726</v>
      </c>
      <c r="B78" s="48" t="s">
        <v>466</v>
      </c>
      <c r="C78" s="48" t="s">
        <v>201</v>
      </c>
      <c r="D78" s="48" t="s">
        <v>318</v>
      </c>
      <c r="E78" s="48" t="s">
        <v>283</v>
      </c>
      <c r="F78" s="76">
        <f>F83+F85+F87+F79+F89+F91+F93+F95+F81</f>
        <v>5834.099999999999</v>
      </c>
      <c r="G78" s="76">
        <f>G83+G85+G87+G79+G89+G91+G93+G95+G81</f>
        <v>5834.099999999999</v>
      </c>
    </row>
    <row r="79" spans="1:7" s="29" customFormat="1" ht="51" customHeight="1">
      <c r="A79" s="28" t="s">
        <v>654</v>
      </c>
      <c r="B79" s="48" t="s">
        <v>466</v>
      </c>
      <c r="C79" s="48" t="s">
        <v>201</v>
      </c>
      <c r="D79" s="48" t="s">
        <v>653</v>
      </c>
      <c r="E79" s="47" t="s">
        <v>283</v>
      </c>
      <c r="F79" s="76">
        <f>F80</f>
        <v>0</v>
      </c>
      <c r="G79" s="76">
        <f>G80</f>
        <v>0</v>
      </c>
    </row>
    <row r="80" spans="1:7" s="29" customFormat="1" ht="26.25" customHeight="1">
      <c r="A80" s="11" t="s">
        <v>27</v>
      </c>
      <c r="B80" s="47" t="s">
        <v>466</v>
      </c>
      <c r="C80" s="47" t="s">
        <v>201</v>
      </c>
      <c r="D80" s="47" t="s">
        <v>653</v>
      </c>
      <c r="E80" s="47" t="s">
        <v>30</v>
      </c>
      <c r="F80" s="76">
        <v>0</v>
      </c>
      <c r="G80" s="76">
        <v>0</v>
      </c>
    </row>
    <row r="81" spans="1:7" s="29" customFormat="1" ht="26.25" customHeight="1">
      <c r="A81" s="30" t="s">
        <v>780</v>
      </c>
      <c r="B81" s="48" t="s">
        <v>466</v>
      </c>
      <c r="C81" s="48" t="s">
        <v>201</v>
      </c>
      <c r="D81" s="48" t="s">
        <v>781</v>
      </c>
      <c r="E81" s="47" t="s">
        <v>283</v>
      </c>
      <c r="F81" s="76">
        <f>F82</f>
        <v>1500</v>
      </c>
      <c r="G81" s="76">
        <f>G82</f>
        <v>1500</v>
      </c>
    </row>
    <row r="82" spans="1:7" s="29" customFormat="1" ht="26.25" customHeight="1">
      <c r="A82" s="11" t="s">
        <v>27</v>
      </c>
      <c r="B82" s="47" t="s">
        <v>466</v>
      </c>
      <c r="C82" s="47" t="s">
        <v>201</v>
      </c>
      <c r="D82" s="47" t="s">
        <v>781</v>
      </c>
      <c r="E82" s="47" t="s">
        <v>30</v>
      </c>
      <c r="F82" s="76">
        <v>1500</v>
      </c>
      <c r="G82" s="76">
        <v>1500</v>
      </c>
    </row>
    <row r="83" spans="1:7" s="29" customFormat="1" ht="33.75">
      <c r="A83" s="35" t="s">
        <v>496</v>
      </c>
      <c r="B83" s="48" t="s">
        <v>466</v>
      </c>
      <c r="C83" s="48" t="s">
        <v>201</v>
      </c>
      <c r="D83" s="48" t="s">
        <v>457</v>
      </c>
      <c r="E83" s="48" t="s">
        <v>283</v>
      </c>
      <c r="F83" s="76">
        <f>F84</f>
        <v>528.3</v>
      </c>
      <c r="G83" s="76">
        <f>G84</f>
        <v>528.3</v>
      </c>
    </row>
    <row r="84" spans="1:7" s="123" customFormat="1" ht="49.5" customHeight="1">
      <c r="A84" s="9" t="s">
        <v>28</v>
      </c>
      <c r="B84" s="47" t="s">
        <v>466</v>
      </c>
      <c r="C84" s="47" t="s">
        <v>201</v>
      </c>
      <c r="D84" s="47" t="s">
        <v>457</v>
      </c>
      <c r="E84" s="47" t="s">
        <v>26</v>
      </c>
      <c r="F84" s="70">
        <v>528.3</v>
      </c>
      <c r="G84" s="70">
        <v>528.3</v>
      </c>
    </row>
    <row r="85" spans="1:7" s="29" customFormat="1" ht="48" customHeight="1">
      <c r="A85" s="28" t="s">
        <v>470</v>
      </c>
      <c r="B85" s="48" t="s">
        <v>466</v>
      </c>
      <c r="C85" s="48" t="s">
        <v>201</v>
      </c>
      <c r="D85" s="48" t="s">
        <v>458</v>
      </c>
      <c r="E85" s="48" t="s">
        <v>283</v>
      </c>
      <c r="F85" s="76">
        <f>F86</f>
        <v>176.1</v>
      </c>
      <c r="G85" s="76">
        <f>G86</f>
        <v>176.1</v>
      </c>
    </row>
    <row r="86" spans="1:7" s="123" customFormat="1" ht="12.75" customHeight="1">
      <c r="A86" s="11" t="s">
        <v>27</v>
      </c>
      <c r="B86" s="47" t="s">
        <v>466</v>
      </c>
      <c r="C86" s="47" t="s">
        <v>201</v>
      </c>
      <c r="D86" s="47" t="s">
        <v>458</v>
      </c>
      <c r="E86" s="47" t="s">
        <v>30</v>
      </c>
      <c r="F86" s="70">
        <v>176.1</v>
      </c>
      <c r="G86" s="70">
        <v>176.1</v>
      </c>
    </row>
    <row r="87" spans="1:7" s="29" customFormat="1" ht="46.5" customHeight="1">
      <c r="A87" s="10" t="s">
        <v>498</v>
      </c>
      <c r="B87" s="48" t="s">
        <v>466</v>
      </c>
      <c r="C87" s="48" t="s">
        <v>201</v>
      </c>
      <c r="D87" s="48" t="s">
        <v>499</v>
      </c>
      <c r="E87" s="48" t="s">
        <v>283</v>
      </c>
      <c r="F87" s="76">
        <f>F88</f>
        <v>352.2</v>
      </c>
      <c r="G87" s="76">
        <f>G88</f>
        <v>352.2</v>
      </c>
    </row>
    <row r="88" spans="1:7" s="123" customFormat="1" ht="25.5" customHeight="1">
      <c r="A88" s="11" t="s">
        <v>27</v>
      </c>
      <c r="B88" s="47" t="s">
        <v>466</v>
      </c>
      <c r="C88" s="47" t="s">
        <v>201</v>
      </c>
      <c r="D88" s="47" t="s">
        <v>499</v>
      </c>
      <c r="E88" s="47" t="s">
        <v>30</v>
      </c>
      <c r="F88" s="70">
        <v>352.2</v>
      </c>
      <c r="G88" s="70">
        <v>352.2</v>
      </c>
    </row>
    <row r="89" spans="1:7" s="29" customFormat="1" ht="25.5" customHeight="1">
      <c r="A89" s="10" t="s">
        <v>690</v>
      </c>
      <c r="B89" s="48" t="s">
        <v>466</v>
      </c>
      <c r="C89" s="48" t="s">
        <v>201</v>
      </c>
      <c r="D89" s="48" t="s">
        <v>691</v>
      </c>
      <c r="E89" s="48" t="s">
        <v>283</v>
      </c>
      <c r="F89" s="76">
        <f>F90</f>
        <v>0</v>
      </c>
      <c r="G89" s="76">
        <f>G90</f>
        <v>0</v>
      </c>
    </row>
    <row r="90" spans="1:7" s="123" customFormat="1" ht="25.5" customHeight="1">
      <c r="A90" s="11" t="s">
        <v>27</v>
      </c>
      <c r="B90" s="47" t="s">
        <v>466</v>
      </c>
      <c r="C90" s="47" t="s">
        <v>201</v>
      </c>
      <c r="D90" s="47" t="s">
        <v>691</v>
      </c>
      <c r="E90" s="47" t="s">
        <v>30</v>
      </c>
      <c r="F90" s="70">
        <v>0</v>
      </c>
      <c r="G90" s="70">
        <v>0</v>
      </c>
    </row>
    <row r="91" spans="1:7" s="29" customFormat="1" ht="69.75" customHeight="1">
      <c r="A91" s="10" t="s">
        <v>692</v>
      </c>
      <c r="B91" s="48" t="s">
        <v>466</v>
      </c>
      <c r="C91" s="48" t="s">
        <v>201</v>
      </c>
      <c r="D91" s="48" t="s">
        <v>693</v>
      </c>
      <c r="E91" s="48" t="s">
        <v>283</v>
      </c>
      <c r="F91" s="76">
        <f>F92</f>
        <v>2726.7</v>
      </c>
      <c r="G91" s="76">
        <f>G92</f>
        <v>2726.7</v>
      </c>
    </row>
    <row r="92" spans="1:7" s="123" customFormat="1" ht="48.75" customHeight="1">
      <c r="A92" s="9" t="s">
        <v>28</v>
      </c>
      <c r="B92" s="47" t="s">
        <v>466</v>
      </c>
      <c r="C92" s="47" t="s">
        <v>201</v>
      </c>
      <c r="D92" s="47" t="s">
        <v>693</v>
      </c>
      <c r="E92" s="47" t="s">
        <v>26</v>
      </c>
      <c r="F92" s="70">
        <v>2726.7</v>
      </c>
      <c r="G92" s="70">
        <v>2726.7</v>
      </c>
    </row>
    <row r="93" spans="1:7" s="29" customFormat="1" ht="47.25" customHeight="1">
      <c r="A93" s="10" t="s">
        <v>694</v>
      </c>
      <c r="B93" s="48" t="s">
        <v>466</v>
      </c>
      <c r="C93" s="48" t="s">
        <v>201</v>
      </c>
      <c r="D93" s="48" t="s">
        <v>695</v>
      </c>
      <c r="E93" s="48" t="s">
        <v>283</v>
      </c>
      <c r="F93" s="76">
        <f>F94</f>
        <v>550.8</v>
      </c>
      <c r="G93" s="76">
        <f>G94</f>
        <v>550.8</v>
      </c>
    </row>
    <row r="94" spans="1:7" s="123" customFormat="1" ht="47.25" customHeight="1">
      <c r="A94" s="9" t="s">
        <v>28</v>
      </c>
      <c r="B94" s="47" t="s">
        <v>466</v>
      </c>
      <c r="C94" s="47" t="s">
        <v>201</v>
      </c>
      <c r="D94" s="47" t="s">
        <v>695</v>
      </c>
      <c r="E94" s="47" t="s">
        <v>26</v>
      </c>
      <c r="F94" s="70">
        <v>550.8</v>
      </c>
      <c r="G94" s="70">
        <v>550.8</v>
      </c>
    </row>
    <row r="95" spans="1:7" s="29" customFormat="1" ht="58.5" customHeight="1">
      <c r="A95" s="10" t="s">
        <v>696</v>
      </c>
      <c r="B95" s="48" t="s">
        <v>466</v>
      </c>
      <c r="C95" s="48" t="s">
        <v>201</v>
      </c>
      <c r="D95" s="48" t="s">
        <v>697</v>
      </c>
      <c r="E95" s="48" t="s">
        <v>283</v>
      </c>
      <c r="F95" s="76">
        <f>F96</f>
        <v>0</v>
      </c>
      <c r="G95" s="76">
        <f>G96</f>
        <v>0</v>
      </c>
    </row>
    <row r="96" spans="1:7" s="123" customFormat="1" ht="25.5" customHeight="1">
      <c r="A96" s="11" t="s">
        <v>27</v>
      </c>
      <c r="B96" s="47" t="s">
        <v>466</v>
      </c>
      <c r="C96" s="47" t="s">
        <v>201</v>
      </c>
      <c r="D96" s="47" t="s">
        <v>697</v>
      </c>
      <c r="E96" s="47" t="s">
        <v>30</v>
      </c>
      <c r="F96" s="70">
        <v>0</v>
      </c>
      <c r="G96" s="70">
        <v>0</v>
      </c>
    </row>
    <row r="97" spans="1:7" s="29" customFormat="1" ht="27.75" customHeight="1">
      <c r="A97" s="10" t="s">
        <v>797</v>
      </c>
      <c r="B97" s="48" t="s">
        <v>466</v>
      </c>
      <c r="C97" s="48" t="s">
        <v>201</v>
      </c>
      <c r="D97" s="48" t="s">
        <v>276</v>
      </c>
      <c r="E97" s="48" t="s">
        <v>283</v>
      </c>
      <c r="F97" s="76">
        <f>F98+F99+F100+F101+F105+F107+F103</f>
        <v>8996.584</v>
      </c>
      <c r="G97" s="76">
        <f>G98+G99+G100+G101+G105+G107+G103</f>
        <v>8996.584</v>
      </c>
    </row>
    <row r="98" spans="1:7" s="123" customFormat="1" ht="50.25" customHeight="1">
      <c r="A98" s="9" t="s">
        <v>28</v>
      </c>
      <c r="B98" s="47" t="s">
        <v>466</v>
      </c>
      <c r="C98" s="47" t="s">
        <v>201</v>
      </c>
      <c r="D98" s="47" t="s">
        <v>276</v>
      </c>
      <c r="E98" s="47" t="s">
        <v>26</v>
      </c>
      <c r="F98" s="70">
        <v>5043.533</v>
      </c>
      <c r="G98" s="70">
        <v>5043.533</v>
      </c>
    </row>
    <row r="99" spans="1:7" s="123" customFormat="1" ht="24.75" customHeight="1">
      <c r="A99" s="11" t="s">
        <v>27</v>
      </c>
      <c r="B99" s="47" t="s">
        <v>466</v>
      </c>
      <c r="C99" s="47" t="s">
        <v>201</v>
      </c>
      <c r="D99" s="47" t="s">
        <v>276</v>
      </c>
      <c r="E99" s="47" t="s">
        <v>30</v>
      </c>
      <c r="F99" s="70">
        <v>3792.551</v>
      </c>
      <c r="G99" s="70">
        <v>3792.551</v>
      </c>
    </row>
    <row r="100" spans="1:7" s="123" customFormat="1" ht="12.75" customHeight="1">
      <c r="A100" s="11" t="s">
        <v>22</v>
      </c>
      <c r="B100" s="47" t="s">
        <v>466</v>
      </c>
      <c r="C100" s="47" t="s">
        <v>201</v>
      </c>
      <c r="D100" s="47" t="s">
        <v>276</v>
      </c>
      <c r="E100" s="47" t="s">
        <v>21</v>
      </c>
      <c r="F100" s="70">
        <v>120.5</v>
      </c>
      <c r="G100" s="70">
        <v>120.5</v>
      </c>
    </row>
    <row r="101" spans="1:7" s="29" customFormat="1" ht="48.75" customHeight="1">
      <c r="A101" s="10" t="s">
        <v>548</v>
      </c>
      <c r="B101" s="48" t="s">
        <v>466</v>
      </c>
      <c r="C101" s="48" t="s">
        <v>201</v>
      </c>
      <c r="D101" s="48" t="s">
        <v>549</v>
      </c>
      <c r="E101" s="48" t="s">
        <v>283</v>
      </c>
      <c r="F101" s="76">
        <f>F102</f>
        <v>10</v>
      </c>
      <c r="G101" s="76">
        <f>G102</f>
        <v>10</v>
      </c>
    </row>
    <row r="102" spans="1:7" s="123" customFormat="1" ht="25.5" customHeight="1">
      <c r="A102" s="11" t="s">
        <v>27</v>
      </c>
      <c r="B102" s="47" t="s">
        <v>466</v>
      </c>
      <c r="C102" s="47" t="s">
        <v>201</v>
      </c>
      <c r="D102" s="47" t="s">
        <v>549</v>
      </c>
      <c r="E102" s="47" t="s">
        <v>30</v>
      </c>
      <c r="F102" s="70">
        <v>10</v>
      </c>
      <c r="G102" s="70">
        <v>10</v>
      </c>
    </row>
    <row r="103" spans="1:7" s="29" customFormat="1" ht="48" customHeight="1">
      <c r="A103" s="10" t="s">
        <v>581</v>
      </c>
      <c r="B103" s="48" t="s">
        <v>466</v>
      </c>
      <c r="C103" s="48" t="s">
        <v>201</v>
      </c>
      <c r="D103" s="48" t="s">
        <v>582</v>
      </c>
      <c r="E103" s="48" t="s">
        <v>283</v>
      </c>
      <c r="F103" s="76">
        <f>F104</f>
        <v>10</v>
      </c>
      <c r="G103" s="76">
        <f>G104</f>
        <v>10</v>
      </c>
    </row>
    <row r="104" spans="1:7" s="123" customFormat="1" ht="24.75" customHeight="1">
      <c r="A104" s="11" t="s">
        <v>27</v>
      </c>
      <c r="B104" s="47" t="s">
        <v>466</v>
      </c>
      <c r="C104" s="47" t="s">
        <v>201</v>
      </c>
      <c r="D104" s="47" t="s">
        <v>582</v>
      </c>
      <c r="E104" s="47" t="s">
        <v>30</v>
      </c>
      <c r="F104" s="70">
        <v>10</v>
      </c>
      <c r="G104" s="70">
        <v>10</v>
      </c>
    </row>
    <row r="105" spans="1:7" s="29" customFormat="1" ht="47.25" customHeight="1">
      <c r="A105" s="10" t="s">
        <v>654</v>
      </c>
      <c r="B105" s="48" t="s">
        <v>466</v>
      </c>
      <c r="C105" s="48" t="s">
        <v>201</v>
      </c>
      <c r="D105" s="48" t="s">
        <v>656</v>
      </c>
      <c r="E105" s="48" t="s">
        <v>283</v>
      </c>
      <c r="F105" s="76">
        <f>F106</f>
        <v>10</v>
      </c>
      <c r="G105" s="76">
        <f>G106</f>
        <v>10</v>
      </c>
    </row>
    <row r="106" spans="1:7" s="123" customFormat="1" ht="24.75" customHeight="1">
      <c r="A106" s="11" t="s">
        <v>27</v>
      </c>
      <c r="B106" s="47" t="s">
        <v>466</v>
      </c>
      <c r="C106" s="47" t="s">
        <v>201</v>
      </c>
      <c r="D106" s="47" t="s">
        <v>656</v>
      </c>
      <c r="E106" s="47" t="s">
        <v>30</v>
      </c>
      <c r="F106" s="70">
        <v>10</v>
      </c>
      <c r="G106" s="70">
        <v>10</v>
      </c>
    </row>
    <row r="107" spans="1:7" s="29" customFormat="1" ht="46.5" customHeight="1">
      <c r="A107" s="10" t="s">
        <v>550</v>
      </c>
      <c r="B107" s="48" t="s">
        <v>466</v>
      </c>
      <c r="C107" s="48" t="s">
        <v>201</v>
      </c>
      <c r="D107" s="140" t="s">
        <v>551</v>
      </c>
      <c r="E107" s="48" t="s">
        <v>283</v>
      </c>
      <c r="F107" s="76">
        <f>F108</f>
        <v>10</v>
      </c>
      <c r="G107" s="76">
        <f>G108</f>
        <v>10</v>
      </c>
    </row>
    <row r="108" spans="1:7" s="123" customFormat="1" ht="24.75" customHeight="1">
      <c r="A108" s="11" t="s">
        <v>27</v>
      </c>
      <c r="B108" s="47" t="s">
        <v>466</v>
      </c>
      <c r="C108" s="47" t="s">
        <v>201</v>
      </c>
      <c r="D108" s="140" t="s">
        <v>551</v>
      </c>
      <c r="E108" s="47" t="s">
        <v>30</v>
      </c>
      <c r="F108" s="70">
        <v>10</v>
      </c>
      <c r="G108" s="70">
        <v>10</v>
      </c>
    </row>
    <row r="109" spans="1:7" s="123" customFormat="1" ht="12.75" customHeight="1">
      <c r="A109" s="122" t="s">
        <v>480</v>
      </c>
      <c r="B109" s="46" t="s">
        <v>466</v>
      </c>
      <c r="C109" s="46" t="s">
        <v>479</v>
      </c>
      <c r="D109" s="3"/>
      <c r="E109" s="3"/>
      <c r="F109" s="75">
        <f aca="true" t="shared" si="2" ref="F109:G113">F110</f>
        <v>633.967</v>
      </c>
      <c r="G109" s="75">
        <f t="shared" si="2"/>
        <v>633.967</v>
      </c>
    </row>
    <row r="110" spans="1:7" s="123" customFormat="1" ht="12.75" customHeight="1">
      <c r="A110" s="10" t="s">
        <v>148</v>
      </c>
      <c r="B110" s="48" t="s">
        <v>466</v>
      </c>
      <c r="C110" s="48" t="s">
        <v>479</v>
      </c>
      <c r="D110" s="48" t="s">
        <v>95</v>
      </c>
      <c r="E110" s="46"/>
      <c r="F110" s="76">
        <f t="shared" si="2"/>
        <v>633.967</v>
      </c>
      <c r="G110" s="76">
        <f t="shared" si="2"/>
        <v>633.967</v>
      </c>
    </row>
    <row r="111" spans="1:7" s="123" customFormat="1" ht="12.75" customHeight="1">
      <c r="A111" s="8" t="s">
        <v>94</v>
      </c>
      <c r="B111" s="48" t="s">
        <v>466</v>
      </c>
      <c r="C111" s="48" t="s">
        <v>479</v>
      </c>
      <c r="D111" s="48" t="s">
        <v>96</v>
      </c>
      <c r="E111" s="46"/>
      <c r="F111" s="76">
        <f t="shared" si="2"/>
        <v>633.967</v>
      </c>
      <c r="G111" s="76">
        <f t="shared" si="2"/>
        <v>633.967</v>
      </c>
    </row>
    <row r="112" spans="1:7" s="123" customFormat="1" ht="12.75" customHeight="1">
      <c r="A112" s="10" t="s">
        <v>282</v>
      </c>
      <c r="B112" s="48" t="s">
        <v>466</v>
      </c>
      <c r="C112" s="48" t="s">
        <v>479</v>
      </c>
      <c r="D112" s="48" t="s">
        <v>97</v>
      </c>
      <c r="E112" s="48" t="s">
        <v>283</v>
      </c>
      <c r="F112" s="76">
        <f t="shared" si="2"/>
        <v>633.967</v>
      </c>
      <c r="G112" s="76">
        <f t="shared" si="2"/>
        <v>633.967</v>
      </c>
    </row>
    <row r="113" spans="1:7" s="123" customFormat="1" ht="23.25" customHeight="1">
      <c r="A113" s="10" t="s">
        <v>100</v>
      </c>
      <c r="B113" s="48" t="s">
        <v>466</v>
      </c>
      <c r="C113" s="48" t="s">
        <v>479</v>
      </c>
      <c r="D113" s="48" t="s">
        <v>98</v>
      </c>
      <c r="E113" s="48" t="s">
        <v>283</v>
      </c>
      <c r="F113" s="76">
        <f t="shared" si="2"/>
        <v>633.967</v>
      </c>
      <c r="G113" s="76">
        <f t="shared" si="2"/>
        <v>633.967</v>
      </c>
    </row>
    <row r="114" spans="1:7" s="123" customFormat="1" ht="49.5" customHeight="1">
      <c r="A114" s="9" t="s">
        <v>28</v>
      </c>
      <c r="B114" s="47" t="s">
        <v>466</v>
      </c>
      <c r="C114" s="47" t="s">
        <v>479</v>
      </c>
      <c r="D114" s="47" t="s">
        <v>98</v>
      </c>
      <c r="E114" s="47" t="s">
        <v>26</v>
      </c>
      <c r="F114" s="70">
        <v>633.967</v>
      </c>
      <c r="G114" s="70">
        <v>633.967</v>
      </c>
    </row>
    <row r="115" spans="1:8" ht="53.25" customHeight="1">
      <c r="A115" s="5" t="s">
        <v>145</v>
      </c>
      <c r="B115" s="88" t="s">
        <v>144</v>
      </c>
      <c r="C115" s="88" t="s">
        <v>245</v>
      </c>
      <c r="D115" s="88"/>
      <c r="E115" s="88" t="s">
        <v>245</v>
      </c>
      <c r="F115" s="74">
        <f>F121+F145+F133+F139+F166+F171+F116</f>
        <v>186499.939</v>
      </c>
      <c r="G115" s="74">
        <f>G121+G145+G133+G139+G166+G171+G116</f>
        <v>193927.239</v>
      </c>
      <c r="H115" s="19"/>
    </row>
    <row r="116" spans="1:7" ht="12.75" customHeight="1">
      <c r="A116" s="6" t="s">
        <v>54</v>
      </c>
      <c r="B116" s="46" t="s">
        <v>144</v>
      </c>
      <c r="C116" s="46" t="s">
        <v>195</v>
      </c>
      <c r="D116" s="46"/>
      <c r="E116" s="46"/>
      <c r="F116" s="77">
        <f>F117+F119</f>
        <v>11724.412</v>
      </c>
      <c r="G116" s="77">
        <f>G117+G119</f>
        <v>11107.395999999999</v>
      </c>
    </row>
    <row r="117" spans="1:7" s="18" customFormat="1" ht="128.25" customHeight="1">
      <c r="A117" s="8" t="s">
        <v>660</v>
      </c>
      <c r="B117" s="48" t="s">
        <v>144</v>
      </c>
      <c r="C117" s="48" t="s">
        <v>195</v>
      </c>
      <c r="D117" s="48" t="s">
        <v>661</v>
      </c>
      <c r="E117" s="48" t="s">
        <v>283</v>
      </c>
      <c r="F117" s="76">
        <f>F118</f>
        <v>11712.7</v>
      </c>
      <c r="G117" s="76">
        <f>G118</f>
        <v>11096.3</v>
      </c>
    </row>
    <row r="118" spans="1:7" s="25" customFormat="1" ht="26.25" customHeight="1">
      <c r="A118" s="9" t="s">
        <v>27</v>
      </c>
      <c r="B118" s="47" t="s">
        <v>144</v>
      </c>
      <c r="C118" s="47" t="s">
        <v>195</v>
      </c>
      <c r="D118" s="47" t="s">
        <v>661</v>
      </c>
      <c r="E118" s="47" t="s">
        <v>30</v>
      </c>
      <c r="F118" s="70">
        <v>11712.7</v>
      </c>
      <c r="G118" s="70">
        <v>11096.3</v>
      </c>
    </row>
    <row r="119" spans="1:7" s="25" customFormat="1" ht="138.75" customHeight="1">
      <c r="A119" s="8" t="s">
        <v>662</v>
      </c>
      <c r="B119" s="48" t="s">
        <v>144</v>
      </c>
      <c r="C119" s="48" t="s">
        <v>195</v>
      </c>
      <c r="D119" s="48" t="s">
        <v>794</v>
      </c>
      <c r="E119" s="48" t="s">
        <v>283</v>
      </c>
      <c r="F119" s="76">
        <f>F120</f>
        <v>11.712</v>
      </c>
      <c r="G119" s="76">
        <f>G120</f>
        <v>11.096</v>
      </c>
    </row>
    <row r="120" spans="1:7" s="25" customFormat="1" ht="27.75" customHeight="1">
      <c r="A120" s="9" t="s">
        <v>27</v>
      </c>
      <c r="B120" s="47" t="s">
        <v>144</v>
      </c>
      <c r="C120" s="47" t="s">
        <v>195</v>
      </c>
      <c r="D120" s="47" t="s">
        <v>794</v>
      </c>
      <c r="E120" s="47" t="s">
        <v>30</v>
      </c>
      <c r="F120" s="70">
        <v>11.712</v>
      </c>
      <c r="G120" s="70">
        <v>11.096</v>
      </c>
    </row>
    <row r="121" spans="1:7" s="21" customFormat="1" ht="12.75">
      <c r="A121" s="6" t="s">
        <v>142</v>
      </c>
      <c r="B121" s="46" t="s">
        <v>144</v>
      </c>
      <c r="C121" s="46" t="s">
        <v>140</v>
      </c>
      <c r="D121" s="46"/>
      <c r="E121" s="46"/>
      <c r="F121" s="75">
        <f>F125+F122</f>
        <v>93246.3</v>
      </c>
      <c r="G121" s="75">
        <f>G125+G122</f>
        <v>95608.70000000001</v>
      </c>
    </row>
    <row r="122" spans="1:7" s="22" customFormat="1" ht="36.75" customHeight="1">
      <c r="A122" s="8" t="s">
        <v>529</v>
      </c>
      <c r="B122" s="48" t="s">
        <v>144</v>
      </c>
      <c r="C122" s="48" t="s">
        <v>140</v>
      </c>
      <c r="D122" s="48" t="s">
        <v>531</v>
      </c>
      <c r="E122" s="48" t="s">
        <v>283</v>
      </c>
      <c r="F122" s="76">
        <f>F123</f>
        <v>48467.3</v>
      </c>
      <c r="G122" s="76">
        <f>G123</f>
        <v>48467.3</v>
      </c>
    </row>
    <row r="123" spans="1:7" s="22" customFormat="1" ht="35.25" customHeight="1">
      <c r="A123" s="8" t="s">
        <v>473</v>
      </c>
      <c r="B123" s="48" t="s">
        <v>144</v>
      </c>
      <c r="C123" s="48" t="s">
        <v>140</v>
      </c>
      <c r="D123" s="48" t="s">
        <v>530</v>
      </c>
      <c r="E123" s="48" t="s">
        <v>283</v>
      </c>
      <c r="F123" s="76">
        <f>F124</f>
        <v>48467.3</v>
      </c>
      <c r="G123" s="76">
        <f>G124</f>
        <v>48467.3</v>
      </c>
    </row>
    <row r="124" spans="1:7" s="21" customFormat="1" ht="24.75" customHeight="1">
      <c r="A124" s="9" t="s">
        <v>27</v>
      </c>
      <c r="B124" s="47" t="s">
        <v>144</v>
      </c>
      <c r="C124" s="47" t="s">
        <v>140</v>
      </c>
      <c r="D124" s="47" t="s">
        <v>530</v>
      </c>
      <c r="E124" s="47" t="s">
        <v>30</v>
      </c>
      <c r="F124" s="70">
        <v>48467.3</v>
      </c>
      <c r="G124" s="70">
        <v>48467.3</v>
      </c>
    </row>
    <row r="125" spans="1:7" s="22" customFormat="1" ht="12.75">
      <c r="A125" s="8" t="s">
        <v>119</v>
      </c>
      <c r="B125" s="48" t="s">
        <v>144</v>
      </c>
      <c r="C125" s="48" t="s">
        <v>140</v>
      </c>
      <c r="D125" s="48" t="s">
        <v>247</v>
      </c>
      <c r="E125" s="48" t="s">
        <v>283</v>
      </c>
      <c r="F125" s="76">
        <f>F126</f>
        <v>44779</v>
      </c>
      <c r="G125" s="76">
        <f>G126</f>
        <v>47141.4</v>
      </c>
    </row>
    <row r="126" spans="1:7" s="21" customFormat="1" ht="22.5">
      <c r="A126" s="8" t="s">
        <v>150</v>
      </c>
      <c r="B126" s="48" t="s">
        <v>144</v>
      </c>
      <c r="C126" s="48" t="s">
        <v>140</v>
      </c>
      <c r="D126" s="48" t="s">
        <v>248</v>
      </c>
      <c r="E126" s="48" t="s">
        <v>283</v>
      </c>
      <c r="F126" s="76">
        <f>F127</f>
        <v>44779</v>
      </c>
      <c r="G126" s="76">
        <f>G127</f>
        <v>47141.4</v>
      </c>
    </row>
    <row r="127" spans="1:7" s="22" customFormat="1" ht="23.25" customHeight="1">
      <c r="A127" s="8" t="s">
        <v>798</v>
      </c>
      <c r="B127" s="48" t="s">
        <v>144</v>
      </c>
      <c r="C127" s="48" t="s">
        <v>140</v>
      </c>
      <c r="D127" s="48" t="s">
        <v>249</v>
      </c>
      <c r="E127" s="48" t="s">
        <v>283</v>
      </c>
      <c r="F127" s="76">
        <f>F128+F130</f>
        <v>44779</v>
      </c>
      <c r="G127" s="76">
        <f>G128+G130</f>
        <v>47141.4</v>
      </c>
    </row>
    <row r="128" spans="1:7" s="20" customFormat="1" ht="38.25" customHeight="1">
      <c r="A128" s="8" t="s">
        <v>799</v>
      </c>
      <c r="B128" s="48" t="s">
        <v>144</v>
      </c>
      <c r="C128" s="48" t="s">
        <v>140</v>
      </c>
      <c r="D128" s="48" t="s">
        <v>554</v>
      </c>
      <c r="E128" s="48" t="s">
        <v>283</v>
      </c>
      <c r="F128" s="96">
        <f>F129</f>
        <v>5000</v>
      </c>
      <c r="G128" s="96">
        <f>G129</f>
        <v>5000</v>
      </c>
    </row>
    <row r="129" spans="1:7" s="20" customFormat="1" ht="24" customHeight="1">
      <c r="A129" s="9" t="s">
        <v>27</v>
      </c>
      <c r="B129" s="47" t="s">
        <v>144</v>
      </c>
      <c r="C129" s="47" t="s">
        <v>140</v>
      </c>
      <c r="D129" s="47" t="s">
        <v>554</v>
      </c>
      <c r="E129" s="47" t="s">
        <v>30</v>
      </c>
      <c r="F129" s="82">
        <v>5000</v>
      </c>
      <c r="G129" s="82">
        <v>5000</v>
      </c>
    </row>
    <row r="130" spans="1:7" s="20" customFormat="1" ht="46.5" customHeight="1">
      <c r="A130" s="8" t="s">
        <v>800</v>
      </c>
      <c r="B130" s="48" t="s">
        <v>144</v>
      </c>
      <c r="C130" s="48" t="s">
        <v>140</v>
      </c>
      <c r="D130" s="48" t="s">
        <v>555</v>
      </c>
      <c r="E130" s="48" t="s">
        <v>283</v>
      </c>
      <c r="F130" s="96">
        <f>F131+F132</f>
        <v>39779</v>
      </c>
      <c r="G130" s="96">
        <f>G131+G132</f>
        <v>42141.4</v>
      </c>
    </row>
    <row r="131" spans="1:7" s="20" customFormat="1" ht="24" customHeight="1">
      <c r="A131" s="9" t="s">
        <v>27</v>
      </c>
      <c r="B131" s="47" t="s">
        <v>144</v>
      </c>
      <c r="C131" s="47" t="s">
        <v>140</v>
      </c>
      <c r="D131" s="47" t="s">
        <v>555</v>
      </c>
      <c r="E131" s="47" t="s">
        <v>30</v>
      </c>
      <c r="F131" s="82">
        <v>16779</v>
      </c>
      <c r="G131" s="82">
        <v>19141.4</v>
      </c>
    </row>
    <row r="132" spans="1:7" s="20" customFormat="1" ht="24" customHeight="1">
      <c r="A132" s="9" t="s">
        <v>120</v>
      </c>
      <c r="B132" s="47" t="s">
        <v>144</v>
      </c>
      <c r="C132" s="47" t="s">
        <v>140</v>
      </c>
      <c r="D132" s="47" t="s">
        <v>555</v>
      </c>
      <c r="E132" s="47" t="s">
        <v>29</v>
      </c>
      <c r="F132" s="82">
        <v>23000</v>
      </c>
      <c r="G132" s="82">
        <v>23000</v>
      </c>
    </row>
    <row r="133" spans="1:7" s="20" customFormat="1" ht="10.5" customHeight="1">
      <c r="A133" s="6" t="s">
        <v>370</v>
      </c>
      <c r="B133" s="46" t="s">
        <v>144</v>
      </c>
      <c r="C133" s="46" t="s">
        <v>369</v>
      </c>
      <c r="D133" s="47"/>
      <c r="E133" s="47"/>
      <c r="F133" s="75">
        <f>F134+F137</f>
        <v>23855.8</v>
      </c>
      <c r="G133" s="75">
        <f>G134+G137</f>
        <v>23855.8</v>
      </c>
    </row>
    <row r="134" spans="1:7" s="20" customFormat="1" ht="36.75" customHeight="1">
      <c r="A134" s="8" t="s">
        <v>502</v>
      </c>
      <c r="B134" s="48" t="s">
        <v>144</v>
      </c>
      <c r="C134" s="48" t="s">
        <v>369</v>
      </c>
      <c r="D134" s="48" t="s">
        <v>368</v>
      </c>
      <c r="E134" s="48" t="s">
        <v>283</v>
      </c>
      <c r="F134" s="76">
        <f>F135</f>
        <v>23255.8</v>
      </c>
      <c r="G134" s="76">
        <f>G135</f>
        <v>23255.8</v>
      </c>
    </row>
    <row r="135" spans="1:7" s="20" customFormat="1" ht="72" customHeight="1">
      <c r="A135" s="8" t="s">
        <v>658</v>
      </c>
      <c r="B135" s="48" t="s">
        <v>144</v>
      </c>
      <c r="C135" s="48" t="s">
        <v>369</v>
      </c>
      <c r="D135" s="48" t="s">
        <v>411</v>
      </c>
      <c r="E135" s="48" t="s">
        <v>283</v>
      </c>
      <c r="F135" s="76">
        <f>F136</f>
        <v>23255.8</v>
      </c>
      <c r="G135" s="76">
        <f>G136</f>
        <v>23255.8</v>
      </c>
    </row>
    <row r="136" spans="1:7" s="20" customFormat="1" ht="23.25" customHeight="1">
      <c r="A136" s="9" t="s">
        <v>27</v>
      </c>
      <c r="B136" s="47" t="s">
        <v>144</v>
      </c>
      <c r="C136" s="47" t="s">
        <v>369</v>
      </c>
      <c r="D136" s="47" t="s">
        <v>487</v>
      </c>
      <c r="E136" s="47" t="s">
        <v>30</v>
      </c>
      <c r="F136" s="70">
        <v>23255.8</v>
      </c>
      <c r="G136" s="70">
        <v>23255.8</v>
      </c>
    </row>
    <row r="137" spans="1:7" s="20" customFormat="1" ht="23.25" customHeight="1">
      <c r="A137" s="8" t="s">
        <v>801</v>
      </c>
      <c r="B137" s="48" t="s">
        <v>144</v>
      </c>
      <c r="C137" s="48" t="s">
        <v>141</v>
      </c>
      <c r="D137" s="48" t="s">
        <v>651</v>
      </c>
      <c r="E137" s="48" t="s">
        <v>283</v>
      </c>
      <c r="F137" s="76">
        <f>F138</f>
        <v>600</v>
      </c>
      <c r="G137" s="76">
        <f>G138</f>
        <v>600</v>
      </c>
    </row>
    <row r="138" spans="1:7" s="20" customFormat="1" ht="23.25" customHeight="1">
      <c r="A138" s="9" t="s">
        <v>27</v>
      </c>
      <c r="B138" s="47" t="s">
        <v>144</v>
      </c>
      <c r="C138" s="47" t="s">
        <v>141</v>
      </c>
      <c r="D138" s="47" t="s">
        <v>651</v>
      </c>
      <c r="E138" s="47" t="s">
        <v>30</v>
      </c>
      <c r="F138" s="70">
        <v>600</v>
      </c>
      <c r="G138" s="70">
        <v>600</v>
      </c>
    </row>
    <row r="139" spans="1:7" s="29" customFormat="1" ht="14.25" customHeight="1">
      <c r="A139" s="6" t="s">
        <v>218</v>
      </c>
      <c r="B139" s="46" t="s">
        <v>144</v>
      </c>
      <c r="C139" s="46" t="s">
        <v>58</v>
      </c>
      <c r="D139" s="46"/>
      <c r="E139" s="46"/>
      <c r="F139" s="75">
        <f>F140+F143</f>
        <v>10343</v>
      </c>
      <c r="G139" s="75">
        <f>G140+G143</f>
        <v>11633.47</v>
      </c>
    </row>
    <row r="140" spans="1:7" s="22" customFormat="1" ht="35.25" customHeight="1">
      <c r="A140" s="8" t="s">
        <v>802</v>
      </c>
      <c r="B140" s="48" t="s">
        <v>144</v>
      </c>
      <c r="C140" s="48" t="s">
        <v>58</v>
      </c>
      <c r="D140" s="48" t="s">
        <v>391</v>
      </c>
      <c r="E140" s="48" t="s">
        <v>283</v>
      </c>
      <c r="F140" s="76">
        <f>F141</f>
        <v>10343</v>
      </c>
      <c r="G140" s="76">
        <f>G141</f>
        <v>11633.47</v>
      </c>
    </row>
    <row r="141" spans="1:7" s="22" customFormat="1" ht="24" customHeight="1">
      <c r="A141" s="8" t="s">
        <v>390</v>
      </c>
      <c r="B141" s="48" t="s">
        <v>144</v>
      </c>
      <c r="C141" s="48" t="s">
        <v>58</v>
      </c>
      <c r="D141" s="48" t="s">
        <v>412</v>
      </c>
      <c r="E141" s="48" t="s">
        <v>283</v>
      </c>
      <c r="F141" s="76">
        <f>F142</f>
        <v>10343</v>
      </c>
      <c r="G141" s="76">
        <f>G142</f>
        <v>11633.47</v>
      </c>
    </row>
    <row r="142" spans="1:7" s="22" customFormat="1" ht="24" customHeight="1">
      <c r="A142" s="9" t="s">
        <v>27</v>
      </c>
      <c r="B142" s="47" t="s">
        <v>144</v>
      </c>
      <c r="C142" s="47" t="s">
        <v>58</v>
      </c>
      <c r="D142" s="47" t="s">
        <v>412</v>
      </c>
      <c r="E142" s="47" t="s">
        <v>30</v>
      </c>
      <c r="F142" s="70">
        <v>10343</v>
      </c>
      <c r="G142" s="70">
        <v>11633.47</v>
      </c>
    </row>
    <row r="143" spans="1:7" s="22" customFormat="1" ht="25.5" customHeight="1">
      <c r="A143" s="8" t="s">
        <v>509</v>
      </c>
      <c r="B143" s="48" t="s">
        <v>144</v>
      </c>
      <c r="C143" s="48" t="s">
        <v>58</v>
      </c>
      <c r="D143" s="48" t="s">
        <v>510</v>
      </c>
      <c r="E143" s="48" t="s">
        <v>283</v>
      </c>
      <c r="F143" s="76">
        <f>F144</f>
        <v>0</v>
      </c>
      <c r="G143" s="76">
        <f>G144</f>
        <v>0</v>
      </c>
    </row>
    <row r="144" spans="1:7" s="22" customFormat="1" ht="24" customHeight="1">
      <c r="A144" s="9" t="s">
        <v>27</v>
      </c>
      <c r="B144" s="47" t="s">
        <v>144</v>
      </c>
      <c r="C144" s="47" t="s">
        <v>58</v>
      </c>
      <c r="D144" s="47" t="s">
        <v>510</v>
      </c>
      <c r="E144" s="47" t="s">
        <v>30</v>
      </c>
      <c r="F144" s="70">
        <v>0</v>
      </c>
      <c r="G144" s="70">
        <v>0</v>
      </c>
    </row>
    <row r="145" spans="1:7" s="24" customFormat="1" ht="21.75" customHeight="1">
      <c r="A145" s="6" t="s">
        <v>143</v>
      </c>
      <c r="B145" s="46" t="s">
        <v>144</v>
      </c>
      <c r="C145" s="46" t="s">
        <v>141</v>
      </c>
      <c r="D145" s="47"/>
      <c r="E145" s="47"/>
      <c r="F145" s="75">
        <f>F149+F157+F146</f>
        <v>42532.727</v>
      </c>
      <c r="G145" s="75">
        <f>G149+G157+G146</f>
        <v>46723.073000000004</v>
      </c>
    </row>
    <row r="146" spans="1:7" s="24" customFormat="1" ht="36.75" customHeight="1">
      <c r="A146" s="8" t="s">
        <v>725</v>
      </c>
      <c r="B146" s="48" t="s">
        <v>144</v>
      </c>
      <c r="C146" s="48" t="s">
        <v>141</v>
      </c>
      <c r="D146" s="48" t="s">
        <v>368</v>
      </c>
      <c r="E146" s="48" t="s">
        <v>283</v>
      </c>
      <c r="F146" s="76">
        <f>F147</f>
        <v>17023.8</v>
      </c>
      <c r="G146" s="76">
        <f>G147</f>
        <v>17023.8</v>
      </c>
    </row>
    <row r="147" spans="1:7" s="24" customFormat="1" ht="13.5" customHeight="1">
      <c r="A147" s="8" t="s">
        <v>415</v>
      </c>
      <c r="B147" s="48" t="s">
        <v>144</v>
      </c>
      <c r="C147" s="48" t="s">
        <v>141</v>
      </c>
      <c r="D147" s="48" t="s">
        <v>414</v>
      </c>
      <c r="E147" s="48" t="s">
        <v>283</v>
      </c>
      <c r="F147" s="76">
        <f>F148</f>
        <v>17023.8</v>
      </c>
      <c r="G147" s="76">
        <f>G148</f>
        <v>17023.8</v>
      </c>
    </row>
    <row r="148" spans="1:7" s="24" customFormat="1" ht="23.25" customHeight="1">
      <c r="A148" s="9" t="s">
        <v>327</v>
      </c>
      <c r="B148" s="47" t="s">
        <v>144</v>
      </c>
      <c r="C148" s="47" t="s">
        <v>141</v>
      </c>
      <c r="D148" s="47" t="s">
        <v>414</v>
      </c>
      <c r="E148" s="47" t="s">
        <v>56</v>
      </c>
      <c r="F148" s="70">
        <v>17023.8</v>
      </c>
      <c r="G148" s="70">
        <v>17023.8</v>
      </c>
    </row>
    <row r="149" spans="1:7" s="24" customFormat="1" ht="12.75">
      <c r="A149" s="8" t="s">
        <v>119</v>
      </c>
      <c r="B149" s="48" t="s">
        <v>144</v>
      </c>
      <c r="C149" s="48" t="s">
        <v>141</v>
      </c>
      <c r="D149" s="48" t="s">
        <v>247</v>
      </c>
      <c r="E149" s="48" t="s">
        <v>283</v>
      </c>
      <c r="F149" s="76">
        <f>F150+F155</f>
        <v>12309.654</v>
      </c>
      <c r="G149" s="76">
        <f>G150+G155</f>
        <v>16500</v>
      </c>
    </row>
    <row r="150" spans="1:7" s="24" customFormat="1" ht="22.5">
      <c r="A150" s="8" t="s">
        <v>803</v>
      </c>
      <c r="B150" s="48" t="s">
        <v>144</v>
      </c>
      <c r="C150" s="48" t="s">
        <v>141</v>
      </c>
      <c r="D150" s="48" t="s">
        <v>251</v>
      </c>
      <c r="E150" s="48" t="s">
        <v>283</v>
      </c>
      <c r="F150" s="76">
        <f>F151+F153</f>
        <v>11809.654</v>
      </c>
      <c r="G150" s="76">
        <f>G151+G153</f>
        <v>16000</v>
      </c>
    </row>
    <row r="151" spans="1:7" s="24" customFormat="1" ht="22.5">
      <c r="A151" s="8" t="s">
        <v>252</v>
      </c>
      <c r="B151" s="48" t="s">
        <v>144</v>
      </c>
      <c r="C151" s="48" t="s">
        <v>141</v>
      </c>
      <c r="D151" s="48" t="s">
        <v>253</v>
      </c>
      <c r="E151" s="48" t="s">
        <v>283</v>
      </c>
      <c r="F151" s="76">
        <f>F152</f>
        <v>7000</v>
      </c>
      <c r="G151" s="76">
        <f>G152</f>
        <v>9000</v>
      </c>
    </row>
    <row r="152" spans="1:7" s="24" customFormat="1" ht="24" customHeight="1">
      <c r="A152" s="9" t="s">
        <v>27</v>
      </c>
      <c r="B152" s="47" t="s">
        <v>144</v>
      </c>
      <c r="C152" s="47" t="s">
        <v>141</v>
      </c>
      <c r="D152" s="47" t="s">
        <v>253</v>
      </c>
      <c r="E152" s="47" t="s">
        <v>30</v>
      </c>
      <c r="F152" s="70">
        <v>7000</v>
      </c>
      <c r="G152" s="70">
        <v>9000</v>
      </c>
    </row>
    <row r="153" spans="1:7" s="24" customFormat="1" ht="22.5">
      <c r="A153" s="8" t="s">
        <v>306</v>
      </c>
      <c r="B153" s="48" t="s">
        <v>144</v>
      </c>
      <c r="C153" s="48" t="s">
        <v>141</v>
      </c>
      <c r="D153" s="48" t="s">
        <v>254</v>
      </c>
      <c r="E153" s="48" t="s">
        <v>283</v>
      </c>
      <c r="F153" s="76">
        <f>F154</f>
        <v>4809.654</v>
      </c>
      <c r="G153" s="76">
        <f>G154</f>
        <v>7000</v>
      </c>
    </row>
    <row r="154" spans="1:7" s="24" customFormat="1" ht="24" customHeight="1">
      <c r="A154" s="9" t="s">
        <v>27</v>
      </c>
      <c r="B154" s="47" t="s">
        <v>144</v>
      </c>
      <c r="C154" s="47" t="s">
        <v>141</v>
      </c>
      <c r="D154" s="47" t="s">
        <v>254</v>
      </c>
      <c r="E154" s="47" t="s">
        <v>30</v>
      </c>
      <c r="F154" s="70">
        <v>4809.654</v>
      </c>
      <c r="G154" s="70">
        <v>7000</v>
      </c>
    </row>
    <row r="155" spans="1:7" s="24" customFormat="1" ht="33.75" customHeight="1">
      <c r="A155" s="8" t="s">
        <v>638</v>
      </c>
      <c r="B155" s="48" t="s">
        <v>144</v>
      </c>
      <c r="C155" s="48" t="s">
        <v>141</v>
      </c>
      <c r="D155" s="48" t="s">
        <v>255</v>
      </c>
      <c r="E155" s="48" t="s">
        <v>283</v>
      </c>
      <c r="F155" s="76">
        <f>F156</f>
        <v>500</v>
      </c>
      <c r="G155" s="76">
        <f>G156</f>
        <v>500</v>
      </c>
    </row>
    <row r="156" spans="1:7" s="24" customFormat="1" ht="24" customHeight="1">
      <c r="A156" s="9" t="s">
        <v>27</v>
      </c>
      <c r="B156" s="47" t="s">
        <v>144</v>
      </c>
      <c r="C156" s="47" t="s">
        <v>141</v>
      </c>
      <c r="D156" s="47" t="s">
        <v>255</v>
      </c>
      <c r="E156" s="47" t="s">
        <v>30</v>
      </c>
      <c r="F156" s="70">
        <v>500</v>
      </c>
      <c r="G156" s="70">
        <v>500</v>
      </c>
    </row>
    <row r="157" spans="1:7" s="20" customFormat="1" ht="12.75">
      <c r="A157" s="8" t="s">
        <v>148</v>
      </c>
      <c r="B157" s="48" t="s">
        <v>144</v>
      </c>
      <c r="C157" s="48" t="s">
        <v>141</v>
      </c>
      <c r="D157" s="48" t="s">
        <v>95</v>
      </c>
      <c r="E157" s="48" t="s">
        <v>283</v>
      </c>
      <c r="F157" s="76">
        <f>F160+F158</f>
        <v>13199.273</v>
      </c>
      <c r="G157" s="76">
        <f>G160+G158</f>
        <v>13199.273</v>
      </c>
    </row>
    <row r="158" spans="1:7" s="20" customFormat="1" ht="33.75">
      <c r="A158" s="8" t="s">
        <v>301</v>
      </c>
      <c r="B158" s="48" t="s">
        <v>144</v>
      </c>
      <c r="C158" s="48" t="s">
        <v>141</v>
      </c>
      <c r="D158" s="48" t="s">
        <v>417</v>
      </c>
      <c r="E158" s="48" t="s">
        <v>283</v>
      </c>
      <c r="F158" s="76">
        <f>F159</f>
        <v>67.3</v>
      </c>
      <c r="G158" s="76">
        <f>G159</f>
        <v>67.3</v>
      </c>
    </row>
    <row r="159" spans="1:7" s="20" customFormat="1" ht="45">
      <c r="A159" s="9" t="s">
        <v>28</v>
      </c>
      <c r="B159" s="47" t="s">
        <v>144</v>
      </c>
      <c r="C159" s="47" t="s">
        <v>141</v>
      </c>
      <c r="D159" s="47" t="s">
        <v>417</v>
      </c>
      <c r="E159" s="47" t="s">
        <v>26</v>
      </c>
      <c r="F159" s="70">
        <v>67.3</v>
      </c>
      <c r="G159" s="70">
        <v>67.3</v>
      </c>
    </row>
    <row r="160" spans="1:7" s="20" customFormat="1" ht="12.75">
      <c r="A160" s="8" t="s">
        <v>94</v>
      </c>
      <c r="B160" s="48" t="s">
        <v>144</v>
      </c>
      <c r="C160" s="48" t="s">
        <v>141</v>
      </c>
      <c r="D160" s="48" t="s">
        <v>96</v>
      </c>
      <c r="E160" s="48" t="s">
        <v>283</v>
      </c>
      <c r="F160" s="76">
        <f>F161</f>
        <v>13131.973</v>
      </c>
      <c r="G160" s="76">
        <f>G161</f>
        <v>13131.973</v>
      </c>
    </row>
    <row r="161" spans="1:7" s="20" customFormat="1" ht="12.75" customHeight="1">
      <c r="A161" s="8" t="s">
        <v>282</v>
      </c>
      <c r="B161" s="48" t="s">
        <v>144</v>
      </c>
      <c r="C161" s="48" t="s">
        <v>141</v>
      </c>
      <c r="D161" s="48" t="s">
        <v>97</v>
      </c>
      <c r="E161" s="48" t="s">
        <v>283</v>
      </c>
      <c r="F161" s="76">
        <f>F162</f>
        <v>13131.973</v>
      </c>
      <c r="G161" s="76">
        <f>G162</f>
        <v>13131.973</v>
      </c>
    </row>
    <row r="162" spans="1:7" s="20" customFormat="1" ht="22.5">
      <c r="A162" s="8" t="s">
        <v>100</v>
      </c>
      <c r="B162" s="48" t="s">
        <v>144</v>
      </c>
      <c r="C162" s="48" t="s">
        <v>141</v>
      </c>
      <c r="D162" s="48" t="s">
        <v>98</v>
      </c>
      <c r="E162" s="48" t="s">
        <v>283</v>
      </c>
      <c r="F162" s="76">
        <f>F163+F164+F165</f>
        <v>13131.973</v>
      </c>
      <c r="G162" s="76">
        <f>G163+G164+G165</f>
        <v>13131.973</v>
      </c>
    </row>
    <row r="163" spans="1:7" s="20" customFormat="1" ht="47.25" customHeight="1">
      <c r="A163" s="9" t="s">
        <v>28</v>
      </c>
      <c r="B163" s="47" t="s">
        <v>144</v>
      </c>
      <c r="C163" s="47" t="s">
        <v>141</v>
      </c>
      <c r="D163" s="47" t="s">
        <v>98</v>
      </c>
      <c r="E163" s="47" t="s">
        <v>26</v>
      </c>
      <c r="F163" s="70">
        <v>12022.304</v>
      </c>
      <c r="G163" s="70">
        <v>12022.304</v>
      </c>
    </row>
    <row r="164" spans="1:7" s="20" customFormat="1" ht="23.25" customHeight="1">
      <c r="A164" s="9" t="s">
        <v>27</v>
      </c>
      <c r="B164" s="47" t="s">
        <v>144</v>
      </c>
      <c r="C164" s="47" t="s">
        <v>141</v>
      </c>
      <c r="D164" s="47" t="s">
        <v>98</v>
      </c>
      <c r="E164" s="47" t="s">
        <v>30</v>
      </c>
      <c r="F164" s="70">
        <v>1108.087</v>
      </c>
      <c r="G164" s="70">
        <v>1108.087</v>
      </c>
    </row>
    <row r="165" spans="1:7" s="20" customFormat="1" ht="12.75">
      <c r="A165" s="9" t="s">
        <v>22</v>
      </c>
      <c r="B165" s="47" t="s">
        <v>144</v>
      </c>
      <c r="C165" s="47" t="s">
        <v>141</v>
      </c>
      <c r="D165" s="47" t="s">
        <v>98</v>
      </c>
      <c r="E165" s="47" t="s">
        <v>21</v>
      </c>
      <c r="F165" s="70">
        <v>1.582</v>
      </c>
      <c r="G165" s="70">
        <v>1.582</v>
      </c>
    </row>
    <row r="166" spans="1:7" s="20" customFormat="1" ht="12.75">
      <c r="A166" s="6" t="s">
        <v>127</v>
      </c>
      <c r="B166" s="46" t="s">
        <v>144</v>
      </c>
      <c r="C166" s="46" t="s">
        <v>74</v>
      </c>
      <c r="D166" s="47"/>
      <c r="E166" s="47"/>
      <c r="F166" s="75">
        <f>F167+F169</f>
        <v>0</v>
      </c>
      <c r="G166" s="75">
        <f>G167+G169</f>
        <v>0</v>
      </c>
    </row>
    <row r="167" spans="1:7" s="20" customFormat="1" ht="33.75">
      <c r="A167" s="8" t="s">
        <v>515</v>
      </c>
      <c r="B167" s="48" t="s">
        <v>144</v>
      </c>
      <c r="C167" s="48" t="s">
        <v>74</v>
      </c>
      <c r="D167" s="48" t="s">
        <v>593</v>
      </c>
      <c r="E167" s="48" t="s">
        <v>283</v>
      </c>
      <c r="F167" s="76">
        <f>F168</f>
        <v>0</v>
      </c>
      <c r="G167" s="76">
        <f>G168</f>
        <v>0</v>
      </c>
    </row>
    <row r="168" spans="1:7" s="20" customFormat="1" ht="24" customHeight="1">
      <c r="A168" s="9" t="s">
        <v>27</v>
      </c>
      <c r="B168" s="47" t="s">
        <v>144</v>
      </c>
      <c r="C168" s="47" t="s">
        <v>74</v>
      </c>
      <c r="D168" s="47" t="s">
        <v>593</v>
      </c>
      <c r="E168" s="47" t="s">
        <v>30</v>
      </c>
      <c r="F168" s="70">
        <v>0</v>
      </c>
      <c r="G168" s="70">
        <v>0</v>
      </c>
    </row>
    <row r="169" spans="1:7" s="22" customFormat="1" ht="37.5" customHeight="1">
      <c r="A169" s="8" t="s">
        <v>573</v>
      </c>
      <c r="B169" s="48" t="s">
        <v>144</v>
      </c>
      <c r="C169" s="48" t="s">
        <v>74</v>
      </c>
      <c r="D169" s="48" t="s">
        <v>574</v>
      </c>
      <c r="E169" s="48" t="s">
        <v>283</v>
      </c>
      <c r="F169" s="76">
        <f>F170</f>
        <v>0</v>
      </c>
      <c r="G169" s="76">
        <f>G170</f>
        <v>0</v>
      </c>
    </row>
    <row r="170" spans="1:7" s="21" customFormat="1" ht="23.25" customHeight="1">
      <c r="A170" s="9" t="s">
        <v>27</v>
      </c>
      <c r="B170" s="47" t="s">
        <v>144</v>
      </c>
      <c r="C170" s="47" t="s">
        <v>74</v>
      </c>
      <c r="D170" s="47" t="s">
        <v>574</v>
      </c>
      <c r="E170" s="47" t="s">
        <v>30</v>
      </c>
      <c r="F170" s="70">
        <v>0</v>
      </c>
      <c r="G170" s="70">
        <v>0</v>
      </c>
    </row>
    <row r="171" spans="1:7" s="29" customFormat="1" ht="15" customHeight="1">
      <c r="A171" s="6" t="s">
        <v>135</v>
      </c>
      <c r="B171" s="46" t="s">
        <v>144</v>
      </c>
      <c r="C171" s="46" t="s">
        <v>136</v>
      </c>
      <c r="D171" s="46"/>
      <c r="E171" s="46"/>
      <c r="F171" s="75">
        <f>F175+F172</f>
        <v>4797.7</v>
      </c>
      <c r="G171" s="75">
        <f>G175+G172</f>
        <v>4998.8</v>
      </c>
    </row>
    <row r="172" spans="1:7" s="29" customFormat="1" ht="35.25" customHeight="1">
      <c r="A172" s="8" t="s">
        <v>733</v>
      </c>
      <c r="B172" s="48" t="s">
        <v>144</v>
      </c>
      <c r="C172" s="48" t="s">
        <v>136</v>
      </c>
      <c r="D172" s="48" t="s">
        <v>368</v>
      </c>
      <c r="E172" s="48" t="s">
        <v>283</v>
      </c>
      <c r="F172" s="76">
        <f>F173</f>
        <v>4797.7</v>
      </c>
      <c r="G172" s="76">
        <f>G173</f>
        <v>4998.8</v>
      </c>
    </row>
    <row r="173" spans="1:7" s="29" customFormat="1" ht="35.25" customHeight="1">
      <c r="A173" s="8" t="s">
        <v>734</v>
      </c>
      <c r="B173" s="48" t="s">
        <v>144</v>
      </c>
      <c r="C173" s="48" t="s">
        <v>136</v>
      </c>
      <c r="D173" s="48" t="s">
        <v>735</v>
      </c>
      <c r="E173" s="48" t="s">
        <v>283</v>
      </c>
      <c r="F173" s="76">
        <f>F174</f>
        <v>4797.7</v>
      </c>
      <c r="G173" s="76">
        <f>G174</f>
        <v>4998.8</v>
      </c>
    </row>
    <row r="174" spans="1:7" s="29" customFormat="1" ht="15" customHeight="1">
      <c r="A174" s="9" t="s">
        <v>24</v>
      </c>
      <c r="B174" s="47" t="s">
        <v>144</v>
      </c>
      <c r="C174" s="47" t="s">
        <v>136</v>
      </c>
      <c r="D174" s="47" t="s">
        <v>735</v>
      </c>
      <c r="E174" s="47" t="s">
        <v>23</v>
      </c>
      <c r="F174" s="70">
        <v>4797.7</v>
      </c>
      <c r="G174" s="70">
        <v>4998.8</v>
      </c>
    </row>
    <row r="175" spans="1:7" s="20" customFormat="1" ht="39" customHeight="1">
      <c r="A175" s="8" t="s">
        <v>585</v>
      </c>
      <c r="B175" s="48" t="s">
        <v>144</v>
      </c>
      <c r="C175" s="48" t="s">
        <v>136</v>
      </c>
      <c r="D175" s="140" t="s">
        <v>659</v>
      </c>
      <c r="E175" s="48" t="s">
        <v>283</v>
      </c>
      <c r="F175" s="76">
        <f>F176</f>
        <v>0</v>
      </c>
      <c r="G175" s="76">
        <f>G176</f>
        <v>0</v>
      </c>
    </row>
    <row r="176" spans="1:7" s="20" customFormat="1" ht="15" customHeight="1">
      <c r="A176" s="9" t="s">
        <v>24</v>
      </c>
      <c r="B176" s="47" t="s">
        <v>144</v>
      </c>
      <c r="C176" s="47" t="s">
        <v>136</v>
      </c>
      <c r="D176" s="136" t="s">
        <v>659</v>
      </c>
      <c r="E176" s="47" t="s">
        <v>23</v>
      </c>
      <c r="F176" s="70">
        <v>0</v>
      </c>
      <c r="G176" s="70">
        <v>0</v>
      </c>
    </row>
    <row r="177" spans="1:7" ht="27" customHeight="1">
      <c r="A177" s="5" t="s">
        <v>51</v>
      </c>
      <c r="B177" s="83" t="s">
        <v>124</v>
      </c>
      <c r="C177" s="84" t="s">
        <v>245</v>
      </c>
      <c r="D177" s="84"/>
      <c r="E177" s="84" t="s">
        <v>245</v>
      </c>
      <c r="F177" s="74">
        <f>F178+F194+F240+F252+F275+F234+F272</f>
        <v>583063.27</v>
      </c>
      <c r="G177" s="74">
        <f>G178+G194+G240+G252+G275+G234+G272</f>
        <v>597342.37</v>
      </c>
    </row>
    <row r="178" spans="1:7" s="20" customFormat="1" ht="12.75" customHeight="1">
      <c r="A178" s="6" t="s">
        <v>125</v>
      </c>
      <c r="B178" s="46" t="s">
        <v>124</v>
      </c>
      <c r="C178" s="46" t="s">
        <v>126</v>
      </c>
      <c r="D178" s="46"/>
      <c r="E178" s="46" t="s">
        <v>245</v>
      </c>
      <c r="F178" s="75">
        <f>F186+F179</f>
        <v>101253.35800000001</v>
      </c>
      <c r="G178" s="75">
        <f>G186+G179</f>
        <v>104253.35800000001</v>
      </c>
    </row>
    <row r="179" spans="1:7" s="20" customFormat="1" ht="33" customHeight="1">
      <c r="A179" s="8" t="s">
        <v>48</v>
      </c>
      <c r="B179" s="48" t="s">
        <v>124</v>
      </c>
      <c r="C179" s="48" t="s">
        <v>126</v>
      </c>
      <c r="D179" s="48" t="s">
        <v>156</v>
      </c>
      <c r="E179" s="48" t="s">
        <v>283</v>
      </c>
      <c r="F179" s="76">
        <f>F180+F182+F184</f>
        <v>61862.100000000006</v>
      </c>
      <c r="G179" s="76">
        <f>G180+G182+G184</f>
        <v>61862.100000000006</v>
      </c>
    </row>
    <row r="180" spans="1:7" s="20" customFormat="1" ht="47.25" customHeight="1">
      <c r="A180" s="8" t="s">
        <v>49</v>
      </c>
      <c r="B180" s="48" t="s">
        <v>124</v>
      </c>
      <c r="C180" s="48" t="s">
        <v>126</v>
      </c>
      <c r="D180" s="48" t="s">
        <v>532</v>
      </c>
      <c r="E180" s="48" t="s">
        <v>283</v>
      </c>
      <c r="F180" s="76">
        <f>F181</f>
        <v>61256</v>
      </c>
      <c r="G180" s="76">
        <f>G181</f>
        <v>61256</v>
      </c>
    </row>
    <row r="181" spans="1:7" s="20" customFormat="1" ht="47.25" customHeight="1">
      <c r="A181" s="9" t="s">
        <v>28</v>
      </c>
      <c r="B181" s="47" t="s">
        <v>124</v>
      </c>
      <c r="C181" s="47" t="s">
        <v>126</v>
      </c>
      <c r="D181" s="47" t="s">
        <v>532</v>
      </c>
      <c r="E181" s="47" t="s">
        <v>26</v>
      </c>
      <c r="F181" s="70">
        <v>61256</v>
      </c>
      <c r="G181" s="70">
        <v>61256</v>
      </c>
    </row>
    <row r="182" spans="1:7" s="20" customFormat="1" ht="68.25" customHeight="1">
      <c r="A182" s="35" t="s">
        <v>418</v>
      </c>
      <c r="B182" s="48" t="s">
        <v>124</v>
      </c>
      <c r="C182" s="48" t="s">
        <v>126</v>
      </c>
      <c r="D182" s="48" t="s">
        <v>533</v>
      </c>
      <c r="E182" s="48" t="s">
        <v>283</v>
      </c>
      <c r="F182" s="76">
        <f>F183</f>
        <v>202.3</v>
      </c>
      <c r="G182" s="76">
        <f>G183</f>
        <v>202.3</v>
      </c>
    </row>
    <row r="183" spans="1:7" s="20" customFormat="1" ht="24.75" customHeight="1">
      <c r="A183" s="9" t="s">
        <v>27</v>
      </c>
      <c r="B183" s="47" t="s">
        <v>124</v>
      </c>
      <c r="C183" s="47" t="s">
        <v>126</v>
      </c>
      <c r="D183" s="47" t="s">
        <v>533</v>
      </c>
      <c r="E183" s="47" t="s">
        <v>30</v>
      </c>
      <c r="F183" s="70">
        <v>202.3</v>
      </c>
      <c r="G183" s="70">
        <v>202.3</v>
      </c>
    </row>
    <row r="184" spans="1:7" s="20" customFormat="1" ht="24.75" customHeight="1">
      <c r="A184" s="8" t="s">
        <v>702</v>
      </c>
      <c r="B184" s="48" t="s">
        <v>124</v>
      </c>
      <c r="C184" s="48" t="s">
        <v>126</v>
      </c>
      <c r="D184" s="48" t="s">
        <v>703</v>
      </c>
      <c r="E184" s="48" t="s">
        <v>283</v>
      </c>
      <c r="F184" s="76">
        <f>F185</f>
        <v>403.8</v>
      </c>
      <c r="G184" s="76">
        <f>G185</f>
        <v>403.8</v>
      </c>
    </row>
    <row r="185" spans="1:7" s="20" customFormat="1" ht="24.75" customHeight="1">
      <c r="A185" s="9" t="s">
        <v>27</v>
      </c>
      <c r="B185" s="47" t="s">
        <v>124</v>
      </c>
      <c r="C185" s="47" t="s">
        <v>126</v>
      </c>
      <c r="D185" s="47" t="s">
        <v>703</v>
      </c>
      <c r="E185" s="47" t="s">
        <v>30</v>
      </c>
      <c r="F185" s="70">
        <v>403.8</v>
      </c>
      <c r="G185" s="70">
        <v>403.8</v>
      </c>
    </row>
    <row r="186" spans="1:7" s="20" customFormat="1" ht="24" customHeight="1">
      <c r="A186" s="8" t="s">
        <v>12</v>
      </c>
      <c r="B186" s="48" t="s">
        <v>124</v>
      </c>
      <c r="C186" s="48" t="s">
        <v>126</v>
      </c>
      <c r="D186" s="48" t="s">
        <v>247</v>
      </c>
      <c r="E186" s="48" t="s">
        <v>283</v>
      </c>
      <c r="F186" s="76">
        <f>F187</f>
        <v>39391.258</v>
      </c>
      <c r="G186" s="76">
        <f>G187</f>
        <v>42391.258</v>
      </c>
    </row>
    <row r="187" spans="1:7" s="22" customFormat="1" ht="24" customHeight="1">
      <c r="A187" s="8" t="s">
        <v>795</v>
      </c>
      <c r="B187" s="48" t="s">
        <v>124</v>
      </c>
      <c r="C187" s="48" t="s">
        <v>126</v>
      </c>
      <c r="D187" s="48" t="s">
        <v>274</v>
      </c>
      <c r="E187" s="48" t="s">
        <v>283</v>
      </c>
      <c r="F187" s="76">
        <f>F188+F192</f>
        <v>39391.258</v>
      </c>
      <c r="G187" s="76">
        <f>G188+G192</f>
        <v>42391.258</v>
      </c>
    </row>
    <row r="188" spans="1:7" s="22" customFormat="1" ht="22.5" customHeight="1">
      <c r="A188" s="8" t="s">
        <v>616</v>
      </c>
      <c r="B188" s="48" t="s">
        <v>124</v>
      </c>
      <c r="C188" s="48" t="s">
        <v>126</v>
      </c>
      <c r="D188" s="48" t="s">
        <v>382</v>
      </c>
      <c r="E188" s="48" t="s">
        <v>283</v>
      </c>
      <c r="F188" s="96">
        <f>F189+F190+F191</f>
        <v>39351.258</v>
      </c>
      <c r="G188" s="96">
        <f>G189+G190+G191</f>
        <v>42351.258</v>
      </c>
    </row>
    <row r="189" spans="1:7" s="21" customFormat="1" ht="46.5" customHeight="1">
      <c r="A189" s="9" t="s">
        <v>28</v>
      </c>
      <c r="B189" s="47" t="s">
        <v>124</v>
      </c>
      <c r="C189" s="47" t="s">
        <v>126</v>
      </c>
      <c r="D189" s="47" t="s">
        <v>382</v>
      </c>
      <c r="E189" s="47" t="s">
        <v>26</v>
      </c>
      <c r="F189" s="82">
        <v>15759.509</v>
      </c>
      <c r="G189" s="82">
        <v>15759.509</v>
      </c>
    </row>
    <row r="190" spans="1:7" s="21" customFormat="1" ht="24" customHeight="1">
      <c r="A190" s="9" t="s">
        <v>27</v>
      </c>
      <c r="B190" s="47" t="s">
        <v>124</v>
      </c>
      <c r="C190" s="47" t="s">
        <v>126</v>
      </c>
      <c r="D190" s="47" t="s">
        <v>382</v>
      </c>
      <c r="E190" s="47" t="s">
        <v>30</v>
      </c>
      <c r="F190" s="82">
        <v>22388.665</v>
      </c>
      <c r="G190" s="82">
        <v>25388.665</v>
      </c>
    </row>
    <row r="191" spans="1:7" s="21" customFormat="1" ht="11.25" customHeight="1">
      <c r="A191" s="9" t="s">
        <v>22</v>
      </c>
      <c r="B191" s="47" t="s">
        <v>124</v>
      </c>
      <c r="C191" s="47" t="s">
        <v>126</v>
      </c>
      <c r="D191" s="47" t="s">
        <v>382</v>
      </c>
      <c r="E191" s="47" t="s">
        <v>21</v>
      </c>
      <c r="F191" s="82">
        <v>1203.084</v>
      </c>
      <c r="G191" s="82">
        <v>1203.084</v>
      </c>
    </row>
    <row r="192" spans="1:7" s="21" customFormat="1" ht="70.5" customHeight="1">
      <c r="A192" s="31" t="s">
        <v>575</v>
      </c>
      <c r="B192" s="48" t="s">
        <v>124</v>
      </c>
      <c r="C192" s="48" t="s">
        <v>126</v>
      </c>
      <c r="D192" s="47" t="s">
        <v>576</v>
      </c>
      <c r="E192" s="48" t="s">
        <v>283</v>
      </c>
      <c r="F192" s="76">
        <f>F193</f>
        <v>40</v>
      </c>
      <c r="G192" s="76">
        <f>G193</f>
        <v>40</v>
      </c>
    </row>
    <row r="193" spans="1:7" s="21" customFormat="1" ht="26.25" customHeight="1">
      <c r="A193" s="9" t="s">
        <v>27</v>
      </c>
      <c r="B193" s="47" t="s">
        <v>124</v>
      </c>
      <c r="C193" s="47" t="s">
        <v>126</v>
      </c>
      <c r="D193" s="47" t="s">
        <v>576</v>
      </c>
      <c r="E193" s="47" t="s">
        <v>30</v>
      </c>
      <c r="F193" s="82">
        <v>40</v>
      </c>
      <c r="G193" s="82">
        <v>40</v>
      </c>
    </row>
    <row r="194" spans="1:7" s="20" customFormat="1" ht="11.25" customHeight="1">
      <c r="A194" s="6" t="s">
        <v>127</v>
      </c>
      <c r="B194" s="46" t="s">
        <v>124</v>
      </c>
      <c r="C194" s="46" t="s">
        <v>74</v>
      </c>
      <c r="D194" s="46"/>
      <c r="E194" s="46" t="s">
        <v>245</v>
      </c>
      <c r="F194" s="75">
        <f>F195+F227+F224</f>
        <v>416057.091</v>
      </c>
      <c r="G194" s="75">
        <f>G195+G227+G224</f>
        <v>423893.591</v>
      </c>
    </row>
    <row r="195" spans="1:7" s="22" customFormat="1" ht="25.5" customHeight="1">
      <c r="A195" s="8" t="s">
        <v>508</v>
      </c>
      <c r="B195" s="48" t="s">
        <v>124</v>
      </c>
      <c r="C195" s="48" t="s">
        <v>74</v>
      </c>
      <c r="D195" s="48" t="s">
        <v>157</v>
      </c>
      <c r="E195" s="48" t="s">
        <v>283</v>
      </c>
      <c r="F195" s="76">
        <f>F204+F222+F196+F199+F202+F209+F207+F214+F220+F218+F212+F216</f>
        <v>235228.59999999998</v>
      </c>
      <c r="G195" s="76">
        <f>G204+G222+G196+G199+G202+G209+G207+G214+G220+G218+G212+G216</f>
        <v>238065.1</v>
      </c>
    </row>
    <row r="196" spans="1:7" s="22" customFormat="1" ht="36" customHeight="1">
      <c r="A196" s="8" t="s">
        <v>312</v>
      </c>
      <c r="B196" s="48" t="s">
        <v>124</v>
      </c>
      <c r="C196" s="48" t="s">
        <v>74</v>
      </c>
      <c r="D196" s="48" t="s">
        <v>534</v>
      </c>
      <c r="E196" s="48" t="s">
        <v>283</v>
      </c>
      <c r="F196" s="76">
        <f>F197+F198</f>
        <v>1260.5</v>
      </c>
      <c r="G196" s="76">
        <f>G197+G198</f>
        <v>1260.5</v>
      </c>
    </row>
    <row r="197" spans="1:7" s="22" customFormat="1" ht="24.75" customHeight="1">
      <c r="A197" s="9" t="s">
        <v>27</v>
      </c>
      <c r="B197" s="47" t="s">
        <v>124</v>
      </c>
      <c r="C197" s="47" t="s">
        <v>74</v>
      </c>
      <c r="D197" s="47" t="s">
        <v>534</v>
      </c>
      <c r="E197" s="47" t="s">
        <v>30</v>
      </c>
      <c r="F197" s="70">
        <v>1260.5</v>
      </c>
      <c r="G197" s="70">
        <v>1260.5</v>
      </c>
    </row>
    <row r="198" spans="1:7" s="22" customFormat="1" ht="24.75" customHeight="1">
      <c r="A198" s="9" t="s">
        <v>120</v>
      </c>
      <c r="B198" s="47" t="s">
        <v>124</v>
      </c>
      <c r="C198" s="47" t="s">
        <v>74</v>
      </c>
      <c r="D198" s="47" t="s">
        <v>534</v>
      </c>
      <c r="E198" s="47" t="s">
        <v>29</v>
      </c>
      <c r="F198" s="70">
        <v>0</v>
      </c>
      <c r="G198" s="70">
        <v>0</v>
      </c>
    </row>
    <row r="199" spans="1:7" s="22" customFormat="1" ht="70.5" customHeight="1">
      <c r="A199" s="23" t="s">
        <v>116</v>
      </c>
      <c r="B199" s="48" t="s">
        <v>124</v>
      </c>
      <c r="C199" s="48" t="s">
        <v>74</v>
      </c>
      <c r="D199" s="48" t="s">
        <v>535</v>
      </c>
      <c r="E199" s="48" t="s">
        <v>283</v>
      </c>
      <c r="F199" s="76">
        <f>F200+F201</f>
        <v>195985.6</v>
      </c>
      <c r="G199" s="76">
        <f>G200+G201</f>
        <v>195985.6</v>
      </c>
    </row>
    <row r="200" spans="1:7" s="22" customFormat="1" ht="45" customHeight="1">
      <c r="A200" s="9" t="s">
        <v>28</v>
      </c>
      <c r="B200" s="47" t="s">
        <v>124</v>
      </c>
      <c r="C200" s="47" t="s">
        <v>74</v>
      </c>
      <c r="D200" s="47" t="s">
        <v>535</v>
      </c>
      <c r="E200" s="47" t="s">
        <v>26</v>
      </c>
      <c r="F200" s="70">
        <v>175579.268</v>
      </c>
      <c r="G200" s="70">
        <v>175579.268</v>
      </c>
    </row>
    <row r="201" spans="1:7" s="22" customFormat="1" ht="24.75" customHeight="1">
      <c r="A201" s="9" t="s">
        <v>120</v>
      </c>
      <c r="B201" s="47" t="s">
        <v>124</v>
      </c>
      <c r="C201" s="47" t="s">
        <v>74</v>
      </c>
      <c r="D201" s="47" t="s">
        <v>535</v>
      </c>
      <c r="E201" s="47" t="s">
        <v>29</v>
      </c>
      <c r="F201" s="70">
        <v>20406.332</v>
      </c>
      <c r="G201" s="70">
        <v>20406.332</v>
      </c>
    </row>
    <row r="202" spans="1:7" s="22" customFormat="1" ht="57" customHeight="1">
      <c r="A202" s="8" t="s">
        <v>117</v>
      </c>
      <c r="B202" s="48" t="s">
        <v>124</v>
      </c>
      <c r="C202" s="48" t="s">
        <v>74</v>
      </c>
      <c r="D202" s="48" t="s">
        <v>540</v>
      </c>
      <c r="E202" s="48" t="s">
        <v>283</v>
      </c>
      <c r="F202" s="76">
        <f>F203</f>
        <v>67.9</v>
      </c>
      <c r="G202" s="76">
        <f>G203</f>
        <v>67.9</v>
      </c>
    </row>
    <row r="203" spans="1:7" s="22" customFormat="1" ht="24.75" customHeight="1">
      <c r="A203" s="9" t="s">
        <v>27</v>
      </c>
      <c r="B203" s="47" t="s">
        <v>124</v>
      </c>
      <c r="C203" s="47" t="s">
        <v>74</v>
      </c>
      <c r="D203" s="47" t="s">
        <v>540</v>
      </c>
      <c r="E203" s="47" t="s">
        <v>30</v>
      </c>
      <c r="F203" s="70">
        <v>67.9</v>
      </c>
      <c r="G203" s="70">
        <v>67.9</v>
      </c>
    </row>
    <row r="204" spans="1:7" s="22" customFormat="1" ht="45.75" customHeight="1">
      <c r="A204" s="8" t="s">
        <v>491</v>
      </c>
      <c r="B204" s="48" t="s">
        <v>124</v>
      </c>
      <c r="C204" s="48" t="s">
        <v>74</v>
      </c>
      <c r="D204" s="48" t="s">
        <v>492</v>
      </c>
      <c r="E204" s="48" t="s">
        <v>283</v>
      </c>
      <c r="F204" s="76">
        <f>F205+F206</f>
        <v>1941.1</v>
      </c>
      <c r="G204" s="76">
        <f>G205+G206</f>
        <v>1941.1</v>
      </c>
    </row>
    <row r="205" spans="1:7" s="22" customFormat="1" ht="24.75" customHeight="1">
      <c r="A205" s="9" t="s">
        <v>27</v>
      </c>
      <c r="B205" s="47" t="s">
        <v>124</v>
      </c>
      <c r="C205" s="47" t="s">
        <v>74</v>
      </c>
      <c r="D205" s="47" t="s">
        <v>492</v>
      </c>
      <c r="E205" s="47" t="s">
        <v>30</v>
      </c>
      <c r="F205" s="70">
        <v>1941.1</v>
      </c>
      <c r="G205" s="70">
        <v>1941.1</v>
      </c>
    </row>
    <row r="206" spans="1:7" s="22" customFormat="1" ht="24.75" customHeight="1">
      <c r="A206" s="9" t="s">
        <v>120</v>
      </c>
      <c r="B206" s="47" t="s">
        <v>124</v>
      </c>
      <c r="C206" s="47" t="s">
        <v>74</v>
      </c>
      <c r="D206" s="47" t="s">
        <v>492</v>
      </c>
      <c r="E206" s="47" t="s">
        <v>29</v>
      </c>
      <c r="F206" s="70">
        <v>0</v>
      </c>
      <c r="G206" s="70">
        <v>0</v>
      </c>
    </row>
    <row r="207" spans="1:7" s="22" customFormat="1" ht="24.75" customHeight="1">
      <c r="A207" s="8" t="s">
        <v>705</v>
      </c>
      <c r="B207" s="48" t="s">
        <v>124</v>
      </c>
      <c r="C207" s="48" t="s">
        <v>74</v>
      </c>
      <c r="D207" s="48" t="s">
        <v>706</v>
      </c>
      <c r="E207" s="48" t="s">
        <v>283</v>
      </c>
      <c r="F207" s="76">
        <f>F208</f>
        <v>895.3</v>
      </c>
      <c r="G207" s="76">
        <f>G208</f>
        <v>895.3</v>
      </c>
    </row>
    <row r="208" spans="1:7" s="22" customFormat="1" ht="24.75" customHeight="1">
      <c r="A208" s="9" t="s">
        <v>27</v>
      </c>
      <c r="B208" s="47" t="s">
        <v>124</v>
      </c>
      <c r="C208" s="47" t="s">
        <v>74</v>
      </c>
      <c r="D208" s="47" t="s">
        <v>706</v>
      </c>
      <c r="E208" s="47" t="s">
        <v>30</v>
      </c>
      <c r="F208" s="70">
        <v>895.3</v>
      </c>
      <c r="G208" s="70">
        <v>895.3</v>
      </c>
    </row>
    <row r="209" spans="1:7" s="22" customFormat="1" ht="38.25" customHeight="1">
      <c r="A209" s="8" t="s">
        <v>665</v>
      </c>
      <c r="B209" s="48" t="s">
        <v>124</v>
      </c>
      <c r="C209" s="48" t="s">
        <v>74</v>
      </c>
      <c r="D209" s="48" t="s">
        <v>666</v>
      </c>
      <c r="E209" s="48" t="s">
        <v>283</v>
      </c>
      <c r="F209" s="76">
        <f>F210+F211</f>
        <v>13161.5</v>
      </c>
      <c r="G209" s="76">
        <f>G210+G211</f>
        <v>13531.2</v>
      </c>
    </row>
    <row r="210" spans="1:7" s="22" customFormat="1" ht="24.75" customHeight="1">
      <c r="A210" s="9" t="s">
        <v>27</v>
      </c>
      <c r="B210" s="47" t="s">
        <v>124</v>
      </c>
      <c r="C210" s="47" t="s">
        <v>74</v>
      </c>
      <c r="D210" s="47" t="s">
        <v>666</v>
      </c>
      <c r="E210" s="47" t="s">
        <v>30</v>
      </c>
      <c r="F210" s="70">
        <v>13161.5</v>
      </c>
      <c r="G210" s="70">
        <v>13531.2</v>
      </c>
    </row>
    <row r="211" spans="1:7" s="22" customFormat="1" ht="24.75" customHeight="1">
      <c r="A211" s="9" t="s">
        <v>120</v>
      </c>
      <c r="B211" s="47" t="s">
        <v>124</v>
      </c>
      <c r="C211" s="47" t="s">
        <v>74</v>
      </c>
      <c r="D211" s="47" t="s">
        <v>666</v>
      </c>
      <c r="E211" s="47" t="s">
        <v>29</v>
      </c>
      <c r="F211" s="70">
        <v>0</v>
      </c>
      <c r="G211" s="70">
        <v>0</v>
      </c>
    </row>
    <row r="212" spans="1:7" s="22" customFormat="1" ht="84.75" customHeight="1">
      <c r="A212" s="8" t="s">
        <v>748</v>
      </c>
      <c r="B212" s="48" t="s">
        <v>124</v>
      </c>
      <c r="C212" s="48" t="s">
        <v>74</v>
      </c>
      <c r="D212" s="48" t="s">
        <v>749</v>
      </c>
      <c r="E212" s="48" t="s">
        <v>283</v>
      </c>
      <c r="F212" s="76">
        <f>F213</f>
        <v>19307.3</v>
      </c>
      <c r="G212" s="76">
        <f>G213</f>
        <v>20943.4</v>
      </c>
    </row>
    <row r="213" spans="1:7" s="22" customFormat="1" ht="48.75" customHeight="1">
      <c r="A213" s="9" t="s">
        <v>751</v>
      </c>
      <c r="B213" s="47" t="s">
        <v>124</v>
      </c>
      <c r="C213" s="47" t="s">
        <v>74</v>
      </c>
      <c r="D213" s="47" t="s">
        <v>749</v>
      </c>
      <c r="E213" s="47" t="s">
        <v>26</v>
      </c>
      <c r="F213" s="70">
        <v>19307.3</v>
      </c>
      <c r="G213" s="70">
        <v>20943.4</v>
      </c>
    </row>
    <row r="214" spans="1:7" s="22" customFormat="1" ht="48.75" customHeight="1">
      <c r="A214" s="30" t="s">
        <v>772</v>
      </c>
      <c r="B214" s="48" t="s">
        <v>124</v>
      </c>
      <c r="C214" s="48" t="s">
        <v>74</v>
      </c>
      <c r="D214" s="47" t="s">
        <v>771</v>
      </c>
      <c r="E214" s="48" t="s">
        <v>283</v>
      </c>
      <c r="F214" s="76">
        <f>F215</f>
        <v>440.1</v>
      </c>
      <c r="G214" s="76">
        <f>G215</f>
        <v>440.1</v>
      </c>
    </row>
    <row r="215" spans="1:7" s="22" customFormat="1" ht="24.75" customHeight="1">
      <c r="A215" s="9" t="s">
        <v>27</v>
      </c>
      <c r="B215" s="47" t="s">
        <v>124</v>
      </c>
      <c r="C215" s="47" t="s">
        <v>74</v>
      </c>
      <c r="D215" s="47" t="s">
        <v>771</v>
      </c>
      <c r="E215" s="47" t="s">
        <v>30</v>
      </c>
      <c r="F215" s="70">
        <v>440.1</v>
      </c>
      <c r="G215" s="70">
        <v>440.1</v>
      </c>
    </row>
    <row r="216" spans="1:7" s="22" customFormat="1" ht="50.25" customHeight="1">
      <c r="A216" s="159" t="s">
        <v>789</v>
      </c>
      <c r="B216" s="47" t="s">
        <v>124</v>
      </c>
      <c r="C216" s="47" t="s">
        <v>74</v>
      </c>
      <c r="D216" s="47" t="s">
        <v>715</v>
      </c>
      <c r="E216" s="47" t="s">
        <v>283</v>
      </c>
      <c r="F216" s="70">
        <f>F217</f>
        <v>1568.5</v>
      </c>
      <c r="G216" s="70">
        <f>G217</f>
        <v>3000</v>
      </c>
    </row>
    <row r="217" spans="1:7" s="22" customFormat="1" ht="24.75" customHeight="1">
      <c r="A217" s="9" t="s">
        <v>27</v>
      </c>
      <c r="B217" s="47" t="s">
        <v>124</v>
      </c>
      <c r="C217" s="47" t="s">
        <v>74</v>
      </c>
      <c r="D217" s="47" t="s">
        <v>715</v>
      </c>
      <c r="E217" s="47" t="s">
        <v>30</v>
      </c>
      <c r="F217" s="70">
        <v>1568.5</v>
      </c>
      <c r="G217" s="70">
        <v>3000</v>
      </c>
    </row>
    <row r="218" spans="1:7" s="22" customFormat="1" ht="39" customHeight="1">
      <c r="A218" s="9" t="s">
        <v>745</v>
      </c>
      <c r="B218" s="48" t="s">
        <v>124</v>
      </c>
      <c r="C218" s="48" t="s">
        <v>74</v>
      </c>
      <c r="D218" s="48" t="s">
        <v>746</v>
      </c>
      <c r="E218" s="48" t="s">
        <v>283</v>
      </c>
      <c r="F218" s="76">
        <f>F219</f>
        <v>600.8</v>
      </c>
      <c r="G218" s="76">
        <f>G219</f>
        <v>0</v>
      </c>
    </row>
    <row r="219" spans="1:7" s="22" customFormat="1" ht="24.75" customHeight="1">
      <c r="A219" s="9" t="s">
        <v>27</v>
      </c>
      <c r="B219" s="47" t="s">
        <v>124</v>
      </c>
      <c r="C219" s="47" t="s">
        <v>74</v>
      </c>
      <c r="D219" s="47" t="s">
        <v>746</v>
      </c>
      <c r="E219" s="47" t="s">
        <v>30</v>
      </c>
      <c r="F219" s="70">
        <v>600.8</v>
      </c>
      <c r="G219" s="70">
        <v>0</v>
      </c>
    </row>
    <row r="220" spans="1:7" s="22" customFormat="1" ht="72" customHeight="1">
      <c r="A220" s="9" t="s">
        <v>742</v>
      </c>
      <c r="B220" s="48" t="s">
        <v>124</v>
      </c>
      <c r="C220" s="48" t="s">
        <v>74</v>
      </c>
      <c r="D220" s="48" t="s">
        <v>743</v>
      </c>
      <c r="E220" s="48" t="s">
        <v>283</v>
      </c>
      <c r="F220" s="76">
        <f>F221</f>
        <v>0</v>
      </c>
      <c r="G220" s="76">
        <f>G221</f>
        <v>0</v>
      </c>
    </row>
    <row r="221" spans="1:7" s="22" customFormat="1" ht="24.75" customHeight="1">
      <c r="A221" s="9" t="s">
        <v>27</v>
      </c>
      <c r="B221" s="47" t="s">
        <v>124</v>
      </c>
      <c r="C221" s="47" t="s">
        <v>74</v>
      </c>
      <c r="D221" s="47" t="s">
        <v>743</v>
      </c>
      <c r="E221" s="47" t="s">
        <v>30</v>
      </c>
      <c r="F221" s="70">
        <v>0</v>
      </c>
      <c r="G221" s="70">
        <v>0</v>
      </c>
    </row>
    <row r="222" spans="1:7" s="22" customFormat="1" ht="39.75" customHeight="1">
      <c r="A222" s="8" t="s">
        <v>517</v>
      </c>
      <c r="B222" s="48" t="s">
        <v>124</v>
      </c>
      <c r="C222" s="48" t="s">
        <v>74</v>
      </c>
      <c r="D222" s="48" t="s">
        <v>518</v>
      </c>
      <c r="E222" s="48" t="s">
        <v>283</v>
      </c>
      <c r="F222" s="76">
        <f>F223</f>
        <v>0</v>
      </c>
      <c r="G222" s="76">
        <f>G223</f>
        <v>0</v>
      </c>
    </row>
    <row r="223" spans="1:7" s="22" customFormat="1" ht="24.75" customHeight="1">
      <c r="A223" s="9" t="s">
        <v>27</v>
      </c>
      <c r="B223" s="47" t="s">
        <v>124</v>
      </c>
      <c r="C223" s="47" t="s">
        <v>74</v>
      </c>
      <c r="D223" s="47" t="s">
        <v>518</v>
      </c>
      <c r="E223" s="47" t="s">
        <v>30</v>
      </c>
      <c r="F223" s="70">
        <v>0</v>
      </c>
      <c r="G223" s="70">
        <v>0</v>
      </c>
    </row>
    <row r="224" spans="1:7" s="22" customFormat="1" ht="33.75" customHeight="1">
      <c r="A224" s="8" t="s">
        <v>710</v>
      </c>
      <c r="B224" s="48" t="s">
        <v>124</v>
      </c>
      <c r="C224" s="48" t="s">
        <v>74</v>
      </c>
      <c r="D224" s="48" t="s">
        <v>489</v>
      </c>
      <c r="E224" s="48" t="s">
        <v>283</v>
      </c>
      <c r="F224" s="76">
        <f>F225</f>
        <v>0</v>
      </c>
      <c r="G224" s="76">
        <f>G225</f>
        <v>0</v>
      </c>
    </row>
    <row r="225" spans="1:7" s="22" customFormat="1" ht="24.75" customHeight="1">
      <c r="A225" s="8" t="s">
        <v>708</v>
      </c>
      <c r="B225" s="48" t="s">
        <v>124</v>
      </c>
      <c r="C225" s="48" t="s">
        <v>74</v>
      </c>
      <c r="D225" s="48" t="s">
        <v>709</v>
      </c>
      <c r="E225" s="48" t="s">
        <v>283</v>
      </c>
      <c r="F225" s="76">
        <f>F226</f>
        <v>0</v>
      </c>
      <c r="G225" s="76">
        <f>G226</f>
        <v>0</v>
      </c>
    </row>
    <row r="226" spans="1:7" s="22" customFormat="1" ht="24.75" customHeight="1">
      <c r="A226" s="9" t="s">
        <v>27</v>
      </c>
      <c r="B226" s="47" t="s">
        <v>124</v>
      </c>
      <c r="C226" s="47" t="s">
        <v>74</v>
      </c>
      <c r="D226" s="47" t="s">
        <v>709</v>
      </c>
      <c r="E226" s="47" t="s">
        <v>30</v>
      </c>
      <c r="F226" s="70">
        <v>0</v>
      </c>
      <c r="G226" s="70">
        <v>0</v>
      </c>
    </row>
    <row r="227" spans="1:7" s="22" customFormat="1" ht="23.25" customHeight="1">
      <c r="A227" s="8" t="s">
        <v>12</v>
      </c>
      <c r="B227" s="48" t="s">
        <v>124</v>
      </c>
      <c r="C227" s="48" t="s">
        <v>74</v>
      </c>
      <c r="D227" s="48" t="s">
        <v>247</v>
      </c>
      <c r="E227" s="48" t="s">
        <v>283</v>
      </c>
      <c r="F227" s="76">
        <f>F228</f>
        <v>180828.491</v>
      </c>
      <c r="G227" s="76">
        <f>G228</f>
        <v>185828.491</v>
      </c>
    </row>
    <row r="228" spans="1:7" s="22" customFormat="1" ht="23.25" customHeight="1">
      <c r="A228" s="8" t="s">
        <v>795</v>
      </c>
      <c r="B228" s="48" t="s">
        <v>124</v>
      </c>
      <c r="C228" s="48" t="s">
        <v>74</v>
      </c>
      <c r="D228" s="48" t="s">
        <v>274</v>
      </c>
      <c r="E228" s="48" t="s">
        <v>283</v>
      </c>
      <c r="F228" s="76">
        <f>F229</f>
        <v>180828.491</v>
      </c>
      <c r="G228" s="76">
        <f>G229</f>
        <v>185828.491</v>
      </c>
    </row>
    <row r="229" spans="1:7" s="22" customFormat="1" ht="23.25" customHeight="1">
      <c r="A229" s="8" t="s">
        <v>615</v>
      </c>
      <c r="B229" s="48" t="s">
        <v>124</v>
      </c>
      <c r="C229" s="48" t="s">
        <v>74</v>
      </c>
      <c r="D229" s="48" t="s">
        <v>383</v>
      </c>
      <c r="E229" s="48" t="s">
        <v>283</v>
      </c>
      <c r="F229" s="76">
        <f>F230+F231+F233+F232</f>
        <v>180828.491</v>
      </c>
      <c r="G229" s="76">
        <f>G230+G231+G233+G232</f>
        <v>185828.491</v>
      </c>
    </row>
    <row r="230" spans="1:7" s="20" customFormat="1" ht="45.75" customHeight="1">
      <c r="A230" s="9" t="s">
        <v>28</v>
      </c>
      <c r="B230" s="47" t="s">
        <v>124</v>
      </c>
      <c r="C230" s="47" t="s">
        <v>74</v>
      </c>
      <c r="D230" s="47" t="s">
        <v>383</v>
      </c>
      <c r="E230" s="47" t="s">
        <v>26</v>
      </c>
      <c r="F230" s="82">
        <v>83513.145</v>
      </c>
      <c r="G230" s="82">
        <v>83513.145</v>
      </c>
    </row>
    <row r="231" spans="1:7" s="20" customFormat="1" ht="23.25" customHeight="1">
      <c r="A231" s="9" t="s">
        <v>27</v>
      </c>
      <c r="B231" s="47" t="s">
        <v>124</v>
      </c>
      <c r="C231" s="47" t="s">
        <v>74</v>
      </c>
      <c r="D231" s="47" t="s">
        <v>383</v>
      </c>
      <c r="E231" s="47" t="s">
        <v>30</v>
      </c>
      <c r="F231" s="82">
        <v>92323.783</v>
      </c>
      <c r="G231" s="82">
        <v>97323.783</v>
      </c>
    </row>
    <row r="232" spans="1:7" s="20" customFormat="1" ht="23.25" customHeight="1">
      <c r="A232" s="9" t="s">
        <v>120</v>
      </c>
      <c r="B232" s="47" t="s">
        <v>124</v>
      </c>
      <c r="C232" s="47" t="s">
        <v>74</v>
      </c>
      <c r="D232" s="47" t="s">
        <v>383</v>
      </c>
      <c r="E232" s="47" t="s">
        <v>29</v>
      </c>
      <c r="F232" s="82">
        <v>0</v>
      </c>
      <c r="G232" s="82">
        <v>0</v>
      </c>
    </row>
    <row r="233" spans="1:7" s="20" customFormat="1" ht="11.25" customHeight="1">
      <c r="A233" s="9" t="s">
        <v>22</v>
      </c>
      <c r="B233" s="47" t="s">
        <v>124</v>
      </c>
      <c r="C233" s="47" t="s">
        <v>74</v>
      </c>
      <c r="D233" s="47" t="s">
        <v>383</v>
      </c>
      <c r="E233" s="47" t="s">
        <v>21</v>
      </c>
      <c r="F233" s="82">
        <v>4991.563</v>
      </c>
      <c r="G233" s="82">
        <v>4991.563</v>
      </c>
    </row>
    <row r="234" spans="1:7" s="29" customFormat="1" ht="12.75">
      <c r="A234" s="6" t="s">
        <v>293</v>
      </c>
      <c r="B234" s="46" t="s">
        <v>124</v>
      </c>
      <c r="C234" s="46" t="s">
        <v>292</v>
      </c>
      <c r="D234" s="46"/>
      <c r="E234" s="46"/>
      <c r="F234" s="75">
        <f aca="true" t="shared" si="3" ref="F234:G236">F235</f>
        <v>14817.901</v>
      </c>
      <c r="G234" s="75">
        <f t="shared" si="3"/>
        <v>15117.901</v>
      </c>
    </row>
    <row r="235" spans="1:7" s="29" customFormat="1" ht="24.75" customHeight="1">
      <c r="A235" s="8" t="s">
        <v>12</v>
      </c>
      <c r="B235" s="48" t="s">
        <v>124</v>
      </c>
      <c r="C235" s="48" t="s">
        <v>292</v>
      </c>
      <c r="D235" s="48" t="s">
        <v>247</v>
      </c>
      <c r="E235" s="48" t="s">
        <v>283</v>
      </c>
      <c r="F235" s="76">
        <f t="shared" si="3"/>
        <v>14817.901</v>
      </c>
      <c r="G235" s="76">
        <f t="shared" si="3"/>
        <v>15117.901</v>
      </c>
    </row>
    <row r="236" spans="1:7" s="22" customFormat="1" ht="22.5">
      <c r="A236" s="8" t="s">
        <v>795</v>
      </c>
      <c r="B236" s="48" t="s">
        <v>124</v>
      </c>
      <c r="C236" s="48" t="s">
        <v>292</v>
      </c>
      <c r="D236" s="48" t="s">
        <v>274</v>
      </c>
      <c r="E236" s="48" t="s">
        <v>283</v>
      </c>
      <c r="F236" s="76">
        <f t="shared" si="3"/>
        <v>14817.901</v>
      </c>
      <c r="G236" s="76">
        <f t="shared" si="3"/>
        <v>15117.901</v>
      </c>
    </row>
    <row r="237" spans="1:7" s="20" customFormat="1" ht="22.5">
      <c r="A237" s="8" t="s">
        <v>613</v>
      </c>
      <c r="B237" s="48" t="s">
        <v>124</v>
      </c>
      <c r="C237" s="48" t="s">
        <v>292</v>
      </c>
      <c r="D237" s="48" t="s">
        <v>384</v>
      </c>
      <c r="E237" s="48" t="s">
        <v>283</v>
      </c>
      <c r="F237" s="76">
        <f>F238+F239</f>
        <v>14817.901</v>
      </c>
      <c r="G237" s="76">
        <f>G238+G239</f>
        <v>15117.901</v>
      </c>
    </row>
    <row r="238" spans="1:7" s="20" customFormat="1" ht="45">
      <c r="A238" s="9" t="s">
        <v>28</v>
      </c>
      <c r="B238" s="47" t="s">
        <v>124</v>
      </c>
      <c r="C238" s="47" t="s">
        <v>292</v>
      </c>
      <c r="D238" s="47" t="s">
        <v>384</v>
      </c>
      <c r="E238" s="47" t="s">
        <v>26</v>
      </c>
      <c r="F238" s="82">
        <v>14038.828</v>
      </c>
      <c r="G238" s="82">
        <v>14038.828</v>
      </c>
    </row>
    <row r="239" spans="1:7" s="20" customFormat="1" ht="22.5" customHeight="1">
      <c r="A239" s="9" t="s">
        <v>27</v>
      </c>
      <c r="B239" s="47" t="s">
        <v>124</v>
      </c>
      <c r="C239" s="47" t="s">
        <v>292</v>
      </c>
      <c r="D239" s="47" t="s">
        <v>384</v>
      </c>
      <c r="E239" s="47" t="s">
        <v>30</v>
      </c>
      <c r="F239" s="82">
        <v>779.073</v>
      </c>
      <c r="G239" s="82">
        <v>1079.073</v>
      </c>
    </row>
    <row r="240" spans="1:7" s="20" customFormat="1" ht="15" customHeight="1">
      <c r="A240" s="6" t="s">
        <v>128</v>
      </c>
      <c r="B240" s="46" t="s">
        <v>124</v>
      </c>
      <c r="C240" s="46" t="s">
        <v>129</v>
      </c>
      <c r="D240" s="46"/>
      <c r="E240" s="46" t="s">
        <v>245</v>
      </c>
      <c r="F240" s="75">
        <f>F249+F241+F244+F246</f>
        <v>13940.864000000001</v>
      </c>
      <c r="G240" s="75">
        <f>G249+G241+G244+G246</f>
        <v>15083.464000000002</v>
      </c>
    </row>
    <row r="241" spans="1:7" s="20" customFormat="1" ht="12.75" customHeight="1">
      <c r="A241" s="8" t="s">
        <v>420</v>
      </c>
      <c r="B241" s="48" t="s">
        <v>124</v>
      </c>
      <c r="C241" s="48" t="s">
        <v>129</v>
      </c>
      <c r="D241" s="48" t="s">
        <v>536</v>
      </c>
      <c r="E241" s="48" t="s">
        <v>283</v>
      </c>
      <c r="F241" s="76">
        <f>F242+F243</f>
        <v>4629.8</v>
      </c>
      <c r="G241" s="76">
        <f>G242+G243</f>
        <v>4629.8</v>
      </c>
    </row>
    <row r="242" spans="1:7" s="20" customFormat="1" ht="21.75" customHeight="1">
      <c r="A242" s="9" t="s">
        <v>27</v>
      </c>
      <c r="B242" s="47" t="s">
        <v>124</v>
      </c>
      <c r="C242" s="47" t="s">
        <v>129</v>
      </c>
      <c r="D242" s="47" t="s">
        <v>536</v>
      </c>
      <c r="E242" s="47" t="s">
        <v>30</v>
      </c>
      <c r="F242" s="76">
        <v>4629.8</v>
      </c>
      <c r="G242" s="76">
        <v>4629.8</v>
      </c>
    </row>
    <row r="243" spans="1:7" s="20" customFormat="1" ht="21.75" customHeight="1">
      <c r="A243" s="9" t="s">
        <v>120</v>
      </c>
      <c r="B243" s="47" t="s">
        <v>124</v>
      </c>
      <c r="C243" s="47" t="s">
        <v>129</v>
      </c>
      <c r="D243" s="47" t="s">
        <v>536</v>
      </c>
      <c r="E243" s="47" t="s">
        <v>29</v>
      </c>
      <c r="F243" s="70">
        <v>0</v>
      </c>
      <c r="G243" s="70">
        <v>0</v>
      </c>
    </row>
    <row r="244" spans="1:7" s="20" customFormat="1" ht="36.75" customHeight="1">
      <c r="A244" s="8" t="s">
        <v>712</v>
      </c>
      <c r="B244" s="48" t="s">
        <v>124</v>
      </c>
      <c r="C244" s="48" t="s">
        <v>129</v>
      </c>
      <c r="D244" s="48" t="s">
        <v>713</v>
      </c>
      <c r="E244" s="48" t="s">
        <v>283</v>
      </c>
      <c r="F244" s="76">
        <f>F245</f>
        <v>2257.6</v>
      </c>
      <c r="G244" s="76">
        <f>G245</f>
        <v>3400.2</v>
      </c>
    </row>
    <row r="245" spans="1:7" s="20" customFormat="1" ht="21.75" customHeight="1">
      <c r="A245" s="9" t="s">
        <v>120</v>
      </c>
      <c r="B245" s="47" t="s">
        <v>124</v>
      </c>
      <c r="C245" s="47" t="s">
        <v>129</v>
      </c>
      <c r="D245" s="47" t="s">
        <v>713</v>
      </c>
      <c r="E245" s="47" t="s">
        <v>29</v>
      </c>
      <c r="F245" s="70">
        <v>2257.6</v>
      </c>
      <c r="G245" s="70">
        <v>3400.2</v>
      </c>
    </row>
    <row r="246" spans="1:7" s="20" customFormat="1" ht="21.75" customHeight="1">
      <c r="A246" s="155" t="s">
        <v>766</v>
      </c>
      <c r="B246" s="157" t="s">
        <v>124</v>
      </c>
      <c r="C246" s="47" t="s">
        <v>129</v>
      </c>
      <c r="D246" s="47" t="s">
        <v>767</v>
      </c>
      <c r="E246" s="47" t="s">
        <v>283</v>
      </c>
      <c r="F246" s="70">
        <f>F247</f>
        <v>93.6</v>
      </c>
      <c r="G246" s="70">
        <f>G247</f>
        <v>93.6</v>
      </c>
    </row>
    <row r="247" spans="1:7" s="20" customFormat="1" ht="21.75" customHeight="1">
      <c r="A247" s="156" t="s">
        <v>768</v>
      </c>
      <c r="B247" s="157" t="s">
        <v>124</v>
      </c>
      <c r="C247" s="47" t="s">
        <v>129</v>
      </c>
      <c r="D247" s="47" t="s">
        <v>769</v>
      </c>
      <c r="E247" s="47" t="s">
        <v>283</v>
      </c>
      <c r="F247" s="70">
        <f>F248</f>
        <v>93.6</v>
      </c>
      <c r="G247" s="70">
        <f>G248</f>
        <v>93.6</v>
      </c>
    </row>
    <row r="248" spans="1:7" s="20" customFormat="1" ht="21.75" customHeight="1">
      <c r="A248" s="9" t="s">
        <v>120</v>
      </c>
      <c r="B248" s="47" t="s">
        <v>124</v>
      </c>
      <c r="C248" s="47" t="s">
        <v>129</v>
      </c>
      <c r="D248" s="47" t="s">
        <v>769</v>
      </c>
      <c r="E248" s="47" t="s">
        <v>29</v>
      </c>
      <c r="F248" s="70">
        <v>93.6</v>
      </c>
      <c r="G248" s="70">
        <v>93.6</v>
      </c>
    </row>
    <row r="249" spans="1:7" s="20" customFormat="1" ht="21.75" customHeight="1">
      <c r="A249" s="8" t="s">
        <v>795</v>
      </c>
      <c r="B249" s="48" t="s">
        <v>124</v>
      </c>
      <c r="C249" s="48" t="s">
        <v>129</v>
      </c>
      <c r="D249" s="48" t="s">
        <v>274</v>
      </c>
      <c r="E249" s="48" t="s">
        <v>283</v>
      </c>
      <c r="F249" s="76">
        <f>F250</f>
        <v>6959.864</v>
      </c>
      <c r="G249" s="76">
        <f>G250</f>
        <v>6959.864</v>
      </c>
    </row>
    <row r="250" spans="1:7" s="22" customFormat="1" ht="24" customHeight="1">
      <c r="A250" s="8" t="s">
        <v>618</v>
      </c>
      <c r="B250" s="48" t="s">
        <v>124</v>
      </c>
      <c r="C250" s="48" t="s">
        <v>129</v>
      </c>
      <c r="D250" s="48" t="s">
        <v>385</v>
      </c>
      <c r="E250" s="48" t="s">
        <v>283</v>
      </c>
      <c r="F250" s="76">
        <f>F251</f>
        <v>6959.864</v>
      </c>
      <c r="G250" s="76">
        <f>G251</f>
        <v>6959.864</v>
      </c>
    </row>
    <row r="251" spans="1:7" s="20" customFormat="1" ht="21.75" customHeight="1">
      <c r="A251" s="9" t="s">
        <v>120</v>
      </c>
      <c r="B251" s="47" t="s">
        <v>124</v>
      </c>
      <c r="C251" s="47" t="s">
        <v>129</v>
      </c>
      <c r="D251" s="47" t="s">
        <v>385</v>
      </c>
      <c r="E251" s="47" t="s">
        <v>29</v>
      </c>
      <c r="F251" s="70">
        <v>6959.864</v>
      </c>
      <c r="G251" s="70">
        <v>6959.864</v>
      </c>
    </row>
    <row r="252" spans="1:7" s="20" customFormat="1" ht="15" customHeight="1">
      <c r="A252" s="6" t="s">
        <v>133</v>
      </c>
      <c r="B252" s="46" t="s">
        <v>124</v>
      </c>
      <c r="C252" s="46" t="s">
        <v>134</v>
      </c>
      <c r="D252" s="46"/>
      <c r="E252" s="46"/>
      <c r="F252" s="75">
        <f>F267+F255+F253</f>
        <v>25662.556000000004</v>
      </c>
      <c r="G252" s="75">
        <f>G267+G255+G253</f>
        <v>27662.556000000004</v>
      </c>
    </row>
    <row r="253" spans="1:7" s="20" customFormat="1" ht="24.75" customHeight="1">
      <c r="A253" s="8" t="s">
        <v>400</v>
      </c>
      <c r="B253" s="48" t="s">
        <v>124</v>
      </c>
      <c r="C253" s="48" t="s">
        <v>134</v>
      </c>
      <c r="D253" s="48" t="s">
        <v>539</v>
      </c>
      <c r="E253" s="48" t="s">
        <v>283</v>
      </c>
      <c r="F253" s="76">
        <f>F254</f>
        <v>1606.4</v>
      </c>
      <c r="G253" s="76">
        <f>G254</f>
        <v>1606.4</v>
      </c>
    </row>
    <row r="254" spans="1:7" s="20" customFormat="1" ht="23.25" customHeight="1">
      <c r="A254" s="9" t="s">
        <v>27</v>
      </c>
      <c r="B254" s="47" t="s">
        <v>124</v>
      </c>
      <c r="C254" s="47" t="s">
        <v>134</v>
      </c>
      <c r="D254" s="47" t="s">
        <v>539</v>
      </c>
      <c r="E254" s="47" t="s">
        <v>30</v>
      </c>
      <c r="F254" s="70">
        <v>1606.4</v>
      </c>
      <c r="G254" s="70">
        <v>1606.4</v>
      </c>
    </row>
    <row r="255" spans="1:7" s="21" customFormat="1" ht="25.5" customHeight="1">
      <c r="A255" s="8" t="s">
        <v>12</v>
      </c>
      <c r="B255" s="48" t="s">
        <v>124</v>
      </c>
      <c r="C255" s="48" t="s">
        <v>134</v>
      </c>
      <c r="D255" s="48" t="s">
        <v>247</v>
      </c>
      <c r="E255" s="48" t="s">
        <v>283</v>
      </c>
      <c r="F255" s="76">
        <f>F256</f>
        <v>22195.603000000003</v>
      </c>
      <c r="G255" s="76">
        <f>G256</f>
        <v>24195.603000000003</v>
      </c>
    </row>
    <row r="256" spans="1:7" s="22" customFormat="1" ht="22.5">
      <c r="A256" s="8" t="s">
        <v>795</v>
      </c>
      <c r="B256" s="48" t="s">
        <v>124</v>
      </c>
      <c r="C256" s="48" t="s">
        <v>134</v>
      </c>
      <c r="D256" s="48" t="s">
        <v>274</v>
      </c>
      <c r="E256" s="48" t="s">
        <v>283</v>
      </c>
      <c r="F256" s="76">
        <f>F259+F263+F265+F257</f>
        <v>22195.603000000003</v>
      </c>
      <c r="G256" s="76">
        <f>G259+G263+G265+G257</f>
        <v>24195.603000000003</v>
      </c>
    </row>
    <row r="257" spans="1:7" s="22" customFormat="1" ht="22.5">
      <c r="A257" s="8" t="s">
        <v>614</v>
      </c>
      <c r="B257" s="48" t="s">
        <v>124</v>
      </c>
      <c r="C257" s="48" t="s">
        <v>134</v>
      </c>
      <c r="D257" s="48" t="s">
        <v>385</v>
      </c>
      <c r="E257" s="48" t="s">
        <v>283</v>
      </c>
      <c r="F257" s="76">
        <f>F258</f>
        <v>0</v>
      </c>
      <c r="G257" s="76">
        <f>G258</f>
        <v>0</v>
      </c>
    </row>
    <row r="258" spans="1:7" s="21" customFormat="1" ht="25.5" customHeight="1">
      <c r="A258" s="9" t="s">
        <v>27</v>
      </c>
      <c r="B258" s="47" t="s">
        <v>124</v>
      </c>
      <c r="C258" s="47" t="s">
        <v>134</v>
      </c>
      <c r="D258" s="47" t="s">
        <v>385</v>
      </c>
      <c r="E258" s="47" t="s">
        <v>30</v>
      </c>
      <c r="F258" s="70">
        <v>0</v>
      </c>
      <c r="G258" s="70">
        <v>0</v>
      </c>
    </row>
    <row r="259" spans="1:7" s="21" customFormat="1" ht="12.75" customHeight="1">
      <c r="A259" s="8" t="s">
        <v>620</v>
      </c>
      <c r="B259" s="48" t="s">
        <v>124</v>
      </c>
      <c r="C259" s="48" t="s">
        <v>134</v>
      </c>
      <c r="D259" s="48" t="s">
        <v>386</v>
      </c>
      <c r="E259" s="48" t="s">
        <v>283</v>
      </c>
      <c r="F259" s="76">
        <f>F261+F260+F262</f>
        <v>19145.603000000003</v>
      </c>
      <c r="G259" s="76">
        <f>G261+G260+G262</f>
        <v>19145.603000000003</v>
      </c>
    </row>
    <row r="260" spans="1:7" s="21" customFormat="1" ht="48" customHeight="1">
      <c r="A260" s="9" t="s">
        <v>28</v>
      </c>
      <c r="B260" s="47" t="s">
        <v>124</v>
      </c>
      <c r="C260" s="47" t="s">
        <v>134</v>
      </c>
      <c r="D260" s="47" t="s">
        <v>386</v>
      </c>
      <c r="E260" s="47" t="s">
        <v>26</v>
      </c>
      <c r="F260" s="70">
        <v>17623.417</v>
      </c>
      <c r="G260" s="70">
        <v>17623.417</v>
      </c>
    </row>
    <row r="261" spans="1:7" s="21" customFormat="1" ht="21.75" customHeight="1">
      <c r="A261" s="9" t="s">
        <v>27</v>
      </c>
      <c r="B261" s="47" t="s">
        <v>124</v>
      </c>
      <c r="C261" s="47" t="s">
        <v>134</v>
      </c>
      <c r="D261" s="47" t="s">
        <v>386</v>
      </c>
      <c r="E261" s="47" t="s">
        <v>30</v>
      </c>
      <c r="F261" s="70">
        <v>1500</v>
      </c>
      <c r="G261" s="70">
        <v>1500</v>
      </c>
    </row>
    <row r="262" spans="1:7" s="21" customFormat="1" ht="13.5" customHeight="1">
      <c r="A262" s="9" t="s">
        <v>22</v>
      </c>
      <c r="B262" s="47" t="s">
        <v>124</v>
      </c>
      <c r="C262" s="47" t="s">
        <v>134</v>
      </c>
      <c r="D262" s="47" t="s">
        <v>386</v>
      </c>
      <c r="E262" s="47" t="s">
        <v>21</v>
      </c>
      <c r="F262" s="70">
        <v>22.186</v>
      </c>
      <c r="G262" s="70">
        <v>22.186</v>
      </c>
    </row>
    <row r="263" spans="1:7" s="21" customFormat="1" ht="21.75" customHeight="1">
      <c r="A263" s="8" t="s">
        <v>619</v>
      </c>
      <c r="B263" s="48" t="s">
        <v>124</v>
      </c>
      <c r="C263" s="48" t="s">
        <v>134</v>
      </c>
      <c r="D263" s="48" t="s">
        <v>388</v>
      </c>
      <c r="E263" s="48" t="s">
        <v>283</v>
      </c>
      <c r="F263" s="76">
        <f>F264</f>
        <v>50</v>
      </c>
      <c r="G263" s="76">
        <f>G264</f>
        <v>50</v>
      </c>
    </row>
    <row r="264" spans="1:7" s="21" customFormat="1" ht="21.75" customHeight="1">
      <c r="A264" s="9" t="s">
        <v>27</v>
      </c>
      <c r="B264" s="47" t="s">
        <v>124</v>
      </c>
      <c r="C264" s="47" t="s">
        <v>134</v>
      </c>
      <c r="D264" s="47" t="s">
        <v>388</v>
      </c>
      <c r="E264" s="47" t="s">
        <v>30</v>
      </c>
      <c r="F264" s="82">
        <v>50</v>
      </c>
      <c r="G264" s="82">
        <v>50</v>
      </c>
    </row>
    <row r="265" spans="1:7" s="21" customFormat="1" ht="21.75" customHeight="1">
      <c r="A265" s="8" t="s">
        <v>617</v>
      </c>
      <c r="B265" s="48" t="s">
        <v>124</v>
      </c>
      <c r="C265" s="48" t="s">
        <v>134</v>
      </c>
      <c r="D265" s="48" t="s">
        <v>387</v>
      </c>
      <c r="E265" s="48" t="s">
        <v>283</v>
      </c>
      <c r="F265" s="96">
        <f>F266</f>
        <v>3000</v>
      </c>
      <c r="G265" s="96">
        <f>G266</f>
        <v>5000</v>
      </c>
    </row>
    <row r="266" spans="1:7" s="21" customFormat="1" ht="21.75" customHeight="1">
      <c r="A266" s="9" t="s">
        <v>27</v>
      </c>
      <c r="B266" s="47" t="s">
        <v>124</v>
      </c>
      <c r="C266" s="47" t="s">
        <v>134</v>
      </c>
      <c r="D266" s="47" t="s">
        <v>387</v>
      </c>
      <c r="E266" s="47" t="s">
        <v>30</v>
      </c>
      <c r="F266" s="82">
        <v>3000</v>
      </c>
      <c r="G266" s="82">
        <v>5000</v>
      </c>
    </row>
    <row r="267" spans="1:7" s="20" customFormat="1" ht="12" customHeight="1">
      <c r="A267" s="8" t="s">
        <v>148</v>
      </c>
      <c r="B267" s="48" t="s">
        <v>124</v>
      </c>
      <c r="C267" s="48" t="s">
        <v>134</v>
      </c>
      <c r="D267" s="48" t="s">
        <v>95</v>
      </c>
      <c r="E267" s="48" t="s">
        <v>283</v>
      </c>
      <c r="F267" s="76">
        <f aca="true" t="shared" si="4" ref="F267:G270">F268</f>
        <v>1860.553</v>
      </c>
      <c r="G267" s="76">
        <f t="shared" si="4"/>
        <v>1860.553</v>
      </c>
    </row>
    <row r="268" spans="1:7" s="20" customFormat="1" ht="11.25" customHeight="1">
      <c r="A268" s="8" t="s">
        <v>94</v>
      </c>
      <c r="B268" s="48" t="s">
        <v>124</v>
      </c>
      <c r="C268" s="48" t="s">
        <v>134</v>
      </c>
      <c r="D268" s="48" t="s">
        <v>96</v>
      </c>
      <c r="E268" s="48" t="s">
        <v>283</v>
      </c>
      <c r="F268" s="76">
        <f t="shared" si="4"/>
        <v>1860.553</v>
      </c>
      <c r="G268" s="76">
        <f t="shared" si="4"/>
        <v>1860.553</v>
      </c>
    </row>
    <row r="269" spans="1:7" s="20" customFormat="1" ht="11.25" customHeight="1">
      <c r="A269" s="8" t="s">
        <v>282</v>
      </c>
      <c r="B269" s="48" t="s">
        <v>124</v>
      </c>
      <c r="C269" s="48" t="s">
        <v>134</v>
      </c>
      <c r="D269" s="48" t="s">
        <v>97</v>
      </c>
      <c r="E269" s="48" t="s">
        <v>283</v>
      </c>
      <c r="F269" s="76">
        <f t="shared" si="4"/>
        <v>1860.553</v>
      </c>
      <c r="G269" s="76">
        <f t="shared" si="4"/>
        <v>1860.553</v>
      </c>
    </row>
    <row r="270" spans="1:7" s="20" customFormat="1" ht="21.75" customHeight="1">
      <c r="A270" s="8" t="s">
        <v>100</v>
      </c>
      <c r="B270" s="48" t="s">
        <v>124</v>
      </c>
      <c r="C270" s="48" t="s">
        <v>134</v>
      </c>
      <c r="D270" s="48" t="s">
        <v>98</v>
      </c>
      <c r="E270" s="48" t="s">
        <v>283</v>
      </c>
      <c r="F270" s="76">
        <f t="shared" si="4"/>
        <v>1860.553</v>
      </c>
      <c r="G270" s="76">
        <f t="shared" si="4"/>
        <v>1860.553</v>
      </c>
    </row>
    <row r="271" spans="1:7" s="20" customFormat="1" ht="44.25" customHeight="1">
      <c r="A271" s="9" t="s">
        <v>28</v>
      </c>
      <c r="B271" s="47" t="s">
        <v>124</v>
      </c>
      <c r="C271" s="47" t="s">
        <v>134</v>
      </c>
      <c r="D271" s="47" t="s">
        <v>98</v>
      </c>
      <c r="E271" s="47" t="s">
        <v>26</v>
      </c>
      <c r="F271" s="70">
        <v>1860.553</v>
      </c>
      <c r="G271" s="70">
        <v>1860.553</v>
      </c>
    </row>
    <row r="272" spans="1:7" s="20" customFormat="1" ht="13.5" customHeight="1">
      <c r="A272" s="6" t="s">
        <v>123</v>
      </c>
      <c r="B272" s="46" t="s">
        <v>124</v>
      </c>
      <c r="C272" s="46" t="s">
        <v>67</v>
      </c>
      <c r="D272" s="46"/>
      <c r="E272" s="46"/>
      <c r="F272" s="75">
        <f>F273</f>
        <v>7462.7</v>
      </c>
      <c r="G272" s="75">
        <f>G273</f>
        <v>7462.7</v>
      </c>
    </row>
    <row r="273" spans="1:7" s="20" customFormat="1" ht="47.25" customHeight="1">
      <c r="A273" s="8" t="s">
        <v>36</v>
      </c>
      <c r="B273" s="47" t="s">
        <v>124</v>
      </c>
      <c r="C273" s="48" t="s">
        <v>67</v>
      </c>
      <c r="D273" s="48" t="s">
        <v>541</v>
      </c>
      <c r="E273" s="48" t="s">
        <v>283</v>
      </c>
      <c r="F273" s="76">
        <f>F274</f>
        <v>7462.7</v>
      </c>
      <c r="G273" s="76">
        <f>G274</f>
        <v>7462.7</v>
      </c>
    </row>
    <row r="274" spans="1:7" s="20" customFormat="1" ht="16.5" customHeight="1">
      <c r="A274" s="9" t="s">
        <v>24</v>
      </c>
      <c r="B274" s="48" t="s">
        <v>124</v>
      </c>
      <c r="C274" s="47" t="s">
        <v>67</v>
      </c>
      <c r="D274" s="47" t="s">
        <v>541</v>
      </c>
      <c r="E274" s="47" t="s">
        <v>23</v>
      </c>
      <c r="F274" s="70">
        <v>7462.7</v>
      </c>
      <c r="G274" s="70">
        <v>7462.7</v>
      </c>
    </row>
    <row r="275" spans="1:7" s="20" customFormat="1" ht="12.75" customHeight="1">
      <c r="A275" s="6" t="s">
        <v>135</v>
      </c>
      <c r="B275" s="46" t="s">
        <v>124</v>
      </c>
      <c r="C275" s="46" t="s">
        <v>136</v>
      </c>
      <c r="D275" s="46"/>
      <c r="E275" s="46"/>
      <c r="F275" s="75">
        <f>F276</f>
        <v>3868.8</v>
      </c>
      <c r="G275" s="75">
        <f>G276</f>
        <v>3868.8</v>
      </c>
    </row>
    <row r="276" spans="1:7" s="22" customFormat="1" ht="33.75">
      <c r="A276" s="8" t="s">
        <v>48</v>
      </c>
      <c r="B276" s="48" t="s">
        <v>124</v>
      </c>
      <c r="C276" s="48" t="s">
        <v>136</v>
      </c>
      <c r="D276" s="48" t="s">
        <v>156</v>
      </c>
      <c r="E276" s="48" t="s">
        <v>283</v>
      </c>
      <c r="F276" s="76">
        <f>F277+F279</f>
        <v>3868.8</v>
      </c>
      <c r="G276" s="76">
        <f>G277+G279</f>
        <v>3868.8</v>
      </c>
    </row>
    <row r="277" spans="1:7" s="22" customFormat="1" ht="56.25">
      <c r="A277" s="8" t="s">
        <v>118</v>
      </c>
      <c r="B277" s="48" t="s">
        <v>124</v>
      </c>
      <c r="C277" s="48" t="s">
        <v>136</v>
      </c>
      <c r="D277" s="48" t="s">
        <v>542</v>
      </c>
      <c r="E277" s="48" t="s">
        <v>283</v>
      </c>
      <c r="F277" s="76">
        <f>F278</f>
        <v>3493.5</v>
      </c>
      <c r="G277" s="76">
        <f>G278</f>
        <v>3493.5</v>
      </c>
    </row>
    <row r="278" spans="1:7" s="22" customFormat="1" ht="12.75">
      <c r="A278" s="9" t="s">
        <v>24</v>
      </c>
      <c r="B278" s="47" t="s">
        <v>124</v>
      </c>
      <c r="C278" s="47" t="s">
        <v>136</v>
      </c>
      <c r="D278" s="47" t="s">
        <v>542</v>
      </c>
      <c r="E278" s="47" t="s">
        <v>23</v>
      </c>
      <c r="F278" s="70">
        <v>3493.5</v>
      </c>
      <c r="G278" s="70">
        <v>3493.5</v>
      </c>
    </row>
    <row r="279" spans="1:7" s="22" customFormat="1" ht="71.25" customHeight="1">
      <c r="A279" s="35" t="s">
        <v>291</v>
      </c>
      <c r="B279" s="48" t="s">
        <v>124</v>
      </c>
      <c r="C279" s="48" t="s">
        <v>136</v>
      </c>
      <c r="D279" s="48" t="s">
        <v>543</v>
      </c>
      <c r="E279" s="48" t="s">
        <v>283</v>
      </c>
      <c r="F279" s="76">
        <f>F280</f>
        <v>375.3</v>
      </c>
      <c r="G279" s="76">
        <f>G280</f>
        <v>375.3</v>
      </c>
    </row>
    <row r="280" spans="1:7" s="22" customFormat="1" ht="24.75" customHeight="1">
      <c r="A280" s="9" t="s">
        <v>27</v>
      </c>
      <c r="B280" s="47" t="s">
        <v>124</v>
      </c>
      <c r="C280" s="47" t="s">
        <v>136</v>
      </c>
      <c r="D280" s="47" t="s">
        <v>543</v>
      </c>
      <c r="E280" s="47" t="s">
        <v>30</v>
      </c>
      <c r="F280" s="70">
        <v>375.3</v>
      </c>
      <c r="G280" s="70">
        <v>375.3</v>
      </c>
    </row>
    <row r="281" spans="1:7" ht="28.5" customHeight="1">
      <c r="A281" s="5" t="s">
        <v>396</v>
      </c>
      <c r="B281" s="83" t="s">
        <v>285</v>
      </c>
      <c r="C281" s="84" t="s">
        <v>245</v>
      </c>
      <c r="D281" s="84"/>
      <c r="E281" s="84" t="s">
        <v>245</v>
      </c>
      <c r="F281" s="74">
        <f>F282+F287+F301+F306+F370+F375+F339+F343+F348+F353+F298+F362+F367+F358</f>
        <v>41842.34099999999</v>
      </c>
      <c r="G281" s="74">
        <f>G282+G287+G301+G306+G370+G375+G339+G343+G348+G353+G298+G362+G367+G358</f>
        <v>44421.041</v>
      </c>
    </row>
    <row r="282" spans="1:7" s="20" customFormat="1" ht="31.5">
      <c r="A282" s="6" t="s">
        <v>286</v>
      </c>
      <c r="B282" s="46" t="s">
        <v>285</v>
      </c>
      <c r="C282" s="46" t="s">
        <v>287</v>
      </c>
      <c r="D282" s="47"/>
      <c r="E282" s="47"/>
      <c r="F282" s="75">
        <f>F285</f>
        <v>1763.168</v>
      </c>
      <c r="G282" s="75">
        <f>G285</f>
        <v>1763.168</v>
      </c>
    </row>
    <row r="283" spans="1:7" s="20" customFormat="1" ht="12.75">
      <c r="A283" s="8" t="s">
        <v>148</v>
      </c>
      <c r="B283" s="48" t="s">
        <v>285</v>
      </c>
      <c r="C283" s="48" t="s">
        <v>287</v>
      </c>
      <c r="D283" s="48" t="s">
        <v>95</v>
      </c>
      <c r="E283" s="47"/>
      <c r="F283" s="76">
        <f aca="true" t="shared" si="5" ref="F283:G285">F284</f>
        <v>1763.168</v>
      </c>
      <c r="G283" s="76">
        <f t="shared" si="5"/>
        <v>1763.168</v>
      </c>
    </row>
    <row r="284" spans="1:7" s="20" customFormat="1" ht="12.75">
      <c r="A284" s="8" t="s">
        <v>94</v>
      </c>
      <c r="B284" s="48" t="s">
        <v>285</v>
      </c>
      <c r="C284" s="48" t="s">
        <v>287</v>
      </c>
      <c r="D284" s="48" t="s">
        <v>96</v>
      </c>
      <c r="E284" s="47"/>
      <c r="F284" s="76">
        <f t="shared" si="5"/>
        <v>1763.168</v>
      </c>
      <c r="G284" s="76">
        <f t="shared" si="5"/>
        <v>1763.168</v>
      </c>
    </row>
    <row r="285" spans="1:7" s="20" customFormat="1" ht="12" customHeight="1">
      <c r="A285" s="8" t="s">
        <v>288</v>
      </c>
      <c r="B285" s="48" t="s">
        <v>285</v>
      </c>
      <c r="C285" s="48" t="s">
        <v>287</v>
      </c>
      <c r="D285" s="48" t="s">
        <v>106</v>
      </c>
      <c r="E285" s="48" t="s">
        <v>283</v>
      </c>
      <c r="F285" s="76">
        <f t="shared" si="5"/>
        <v>1763.168</v>
      </c>
      <c r="G285" s="76">
        <f t="shared" si="5"/>
        <v>1763.168</v>
      </c>
    </row>
    <row r="286" spans="1:7" s="20" customFormat="1" ht="45">
      <c r="A286" s="9" t="s">
        <v>28</v>
      </c>
      <c r="B286" s="47" t="s">
        <v>285</v>
      </c>
      <c r="C286" s="47" t="s">
        <v>287</v>
      </c>
      <c r="D286" s="47" t="s">
        <v>106</v>
      </c>
      <c r="E286" s="47" t="s">
        <v>26</v>
      </c>
      <c r="F286" s="70">
        <v>1763.168</v>
      </c>
      <c r="G286" s="70">
        <v>1763.168</v>
      </c>
    </row>
    <row r="287" spans="1:7" s="20" customFormat="1" ht="42.75">
      <c r="A287" s="6" t="s">
        <v>303</v>
      </c>
      <c r="B287" s="46" t="s">
        <v>285</v>
      </c>
      <c r="C287" s="46" t="s">
        <v>289</v>
      </c>
      <c r="D287" s="47"/>
      <c r="E287" s="47"/>
      <c r="F287" s="75">
        <f>F288</f>
        <v>30309.028999999995</v>
      </c>
      <c r="G287" s="75">
        <f>G288</f>
        <v>30309.028999999995</v>
      </c>
    </row>
    <row r="288" spans="1:7" s="20" customFormat="1" ht="12.75">
      <c r="A288" s="8" t="s">
        <v>148</v>
      </c>
      <c r="B288" s="48" t="s">
        <v>285</v>
      </c>
      <c r="C288" s="48" t="s">
        <v>289</v>
      </c>
      <c r="D288" s="48" t="s">
        <v>95</v>
      </c>
      <c r="E288" s="47"/>
      <c r="F288" s="76">
        <f>F289+F295</f>
        <v>30309.028999999995</v>
      </c>
      <c r="G288" s="76">
        <f>G289+G295</f>
        <v>30309.028999999995</v>
      </c>
    </row>
    <row r="289" spans="1:7" s="20" customFormat="1" ht="12.75">
      <c r="A289" s="8" t="s">
        <v>94</v>
      </c>
      <c r="B289" s="48" t="s">
        <v>285</v>
      </c>
      <c r="C289" s="48" t="s">
        <v>289</v>
      </c>
      <c r="D289" s="48" t="s">
        <v>96</v>
      </c>
      <c r="E289" s="47"/>
      <c r="F289" s="76">
        <f>F290</f>
        <v>30068.125999999997</v>
      </c>
      <c r="G289" s="76">
        <f>G290</f>
        <v>30068.125999999997</v>
      </c>
    </row>
    <row r="290" spans="1:7" s="20" customFormat="1" ht="12" customHeight="1">
      <c r="A290" s="8" t="s">
        <v>282</v>
      </c>
      <c r="B290" s="48" t="s">
        <v>285</v>
      </c>
      <c r="C290" s="48" t="s">
        <v>289</v>
      </c>
      <c r="D290" s="48" t="s">
        <v>97</v>
      </c>
      <c r="E290" s="48" t="s">
        <v>283</v>
      </c>
      <c r="F290" s="76">
        <f>F291</f>
        <v>30068.125999999997</v>
      </c>
      <c r="G290" s="76">
        <f>G291</f>
        <v>30068.125999999997</v>
      </c>
    </row>
    <row r="291" spans="1:7" s="20" customFormat="1" ht="22.5">
      <c r="A291" s="8" t="s">
        <v>100</v>
      </c>
      <c r="B291" s="48" t="s">
        <v>285</v>
      </c>
      <c r="C291" s="48" t="s">
        <v>289</v>
      </c>
      <c r="D291" s="48" t="s">
        <v>98</v>
      </c>
      <c r="E291" s="48" t="s">
        <v>283</v>
      </c>
      <c r="F291" s="76">
        <f>F293+F292+F294</f>
        <v>30068.125999999997</v>
      </c>
      <c r="G291" s="76">
        <f>G293+G292+G294</f>
        <v>30068.125999999997</v>
      </c>
    </row>
    <row r="292" spans="1:7" s="20" customFormat="1" ht="45">
      <c r="A292" s="9" t="s">
        <v>28</v>
      </c>
      <c r="B292" s="47" t="s">
        <v>285</v>
      </c>
      <c r="C292" s="47" t="s">
        <v>289</v>
      </c>
      <c r="D292" s="47" t="s">
        <v>98</v>
      </c>
      <c r="E292" s="47" t="s">
        <v>26</v>
      </c>
      <c r="F292" s="70">
        <v>24304.444</v>
      </c>
      <c r="G292" s="70">
        <v>24304.444</v>
      </c>
    </row>
    <row r="293" spans="1:7" s="20" customFormat="1" ht="21.75" customHeight="1">
      <c r="A293" s="9" t="s">
        <v>27</v>
      </c>
      <c r="B293" s="47" t="s">
        <v>285</v>
      </c>
      <c r="C293" s="47" t="s">
        <v>289</v>
      </c>
      <c r="D293" s="47" t="s">
        <v>98</v>
      </c>
      <c r="E293" s="47" t="s">
        <v>30</v>
      </c>
      <c r="F293" s="70">
        <v>5673.315</v>
      </c>
      <c r="G293" s="70">
        <v>5673.315</v>
      </c>
    </row>
    <row r="294" spans="1:7" s="20" customFormat="1" ht="12.75" customHeight="1">
      <c r="A294" s="9" t="s">
        <v>22</v>
      </c>
      <c r="B294" s="47" t="s">
        <v>285</v>
      </c>
      <c r="C294" s="47" t="s">
        <v>289</v>
      </c>
      <c r="D294" s="47" t="s">
        <v>98</v>
      </c>
      <c r="E294" s="47" t="s">
        <v>21</v>
      </c>
      <c r="F294" s="70">
        <v>90.367</v>
      </c>
      <c r="G294" s="70">
        <v>90.367</v>
      </c>
    </row>
    <row r="295" spans="1:7" s="20" customFormat="1" ht="21.75" customHeight="1">
      <c r="A295" s="8" t="s">
        <v>219</v>
      </c>
      <c r="B295" s="48" t="s">
        <v>285</v>
      </c>
      <c r="C295" s="48" t="s">
        <v>289</v>
      </c>
      <c r="D295" s="48" t="s">
        <v>99</v>
      </c>
      <c r="E295" s="48" t="s">
        <v>283</v>
      </c>
      <c r="F295" s="76">
        <f>F297</f>
        <v>240.903</v>
      </c>
      <c r="G295" s="76">
        <f>G297</f>
        <v>240.903</v>
      </c>
    </row>
    <row r="296" spans="1:7" s="20" customFormat="1" ht="21.75" customHeight="1">
      <c r="A296" s="8" t="s">
        <v>100</v>
      </c>
      <c r="B296" s="48" t="s">
        <v>285</v>
      </c>
      <c r="C296" s="48" t="s">
        <v>289</v>
      </c>
      <c r="D296" s="48" t="s">
        <v>101</v>
      </c>
      <c r="E296" s="48" t="s">
        <v>283</v>
      </c>
      <c r="F296" s="76">
        <f>F297</f>
        <v>240.903</v>
      </c>
      <c r="G296" s="76">
        <f>G297</f>
        <v>240.903</v>
      </c>
    </row>
    <row r="297" spans="1:7" s="20" customFormat="1" ht="12.75" customHeight="1">
      <c r="A297" s="9" t="s">
        <v>22</v>
      </c>
      <c r="B297" s="47" t="s">
        <v>285</v>
      </c>
      <c r="C297" s="47" t="s">
        <v>289</v>
      </c>
      <c r="D297" s="47" t="s">
        <v>101</v>
      </c>
      <c r="E297" s="47" t="s">
        <v>21</v>
      </c>
      <c r="F297" s="70">
        <v>240.903</v>
      </c>
      <c r="G297" s="70">
        <v>240.903</v>
      </c>
    </row>
    <row r="298" spans="1:7" s="29" customFormat="1" ht="12" customHeight="1">
      <c r="A298" s="6" t="s">
        <v>307</v>
      </c>
      <c r="B298" s="46" t="s">
        <v>285</v>
      </c>
      <c r="C298" s="46" t="s">
        <v>308</v>
      </c>
      <c r="D298" s="46"/>
      <c r="E298" s="46"/>
      <c r="F298" s="75">
        <f>F299</f>
        <v>1.1</v>
      </c>
      <c r="G298" s="75">
        <f>G299</f>
        <v>1</v>
      </c>
    </row>
    <row r="299" spans="1:7" s="22" customFormat="1" ht="56.25" customHeight="1">
      <c r="A299" s="8" t="s">
        <v>310</v>
      </c>
      <c r="B299" s="48" t="s">
        <v>285</v>
      </c>
      <c r="C299" s="48" t="s">
        <v>308</v>
      </c>
      <c r="D299" s="48" t="s">
        <v>309</v>
      </c>
      <c r="E299" s="48" t="s">
        <v>283</v>
      </c>
      <c r="F299" s="76">
        <f>F300</f>
        <v>1.1</v>
      </c>
      <c r="G299" s="76">
        <f>G300</f>
        <v>1</v>
      </c>
    </row>
    <row r="300" spans="1:7" s="20" customFormat="1" ht="21.75" customHeight="1">
      <c r="A300" s="9" t="s">
        <v>27</v>
      </c>
      <c r="B300" s="47" t="s">
        <v>285</v>
      </c>
      <c r="C300" s="47" t="s">
        <v>308</v>
      </c>
      <c r="D300" s="47" t="s">
        <v>309</v>
      </c>
      <c r="E300" s="47" t="s">
        <v>30</v>
      </c>
      <c r="F300" s="70">
        <v>1.1</v>
      </c>
      <c r="G300" s="70">
        <v>1</v>
      </c>
    </row>
    <row r="301" spans="1:7" s="20" customFormat="1" ht="12.75" customHeight="1">
      <c r="A301" s="6" t="s">
        <v>52</v>
      </c>
      <c r="B301" s="46" t="s">
        <v>285</v>
      </c>
      <c r="C301" s="46" t="s">
        <v>290</v>
      </c>
      <c r="D301" s="47"/>
      <c r="E301" s="47"/>
      <c r="F301" s="75">
        <f>F304</f>
        <v>0</v>
      </c>
      <c r="G301" s="75">
        <f>G304</f>
        <v>1000</v>
      </c>
    </row>
    <row r="302" spans="1:7" s="20" customFormat="1" ht="12.75" customHeight="1">
      <c r="A302" s="8" t="s">
        <v>148</v>
      </c>
      <c r="B302" s="48" t="s">
        <v>285</v>
      </c>
      <c r="C302" s="48" t="s">
        <v>290</v>
      </c>
      <c r="D302" s="48" t="s">
        <v>95</v>
      </c>
      <c r="E302" s="47"/>
      <c r="F302" s="76">
        <f aca="true" t="shared" si="6" ref="F302:G304">F303</f>
        <v>0</v>
      </c>
      <c r="G302" s="76">
        <f t="shared" si="6"/>
        <v>1000</v>
      </c>
    </row>
    <row r="303" spans="1:7" s="20" customFormat="1" ht="12.75" customHeight="1">
      <c r="A303" s="8" t="s">
        <v>94</v>
      </c>
      <c r="B303" s="48" t="s">
        <v>285</v>
      </c>
      <c r="C303" s="48" t="s">
        <v>290</v>
      </c>
      <c r="D303" s="48" t="s">
        <v>96</v>
      </c>
      <c r="E303" s="47"/>
      <c r="F303" s="76">
        <f t="shared" si="6"/>
        <v>0</v>
      </c>
      <c r="G303" s="76">
        <f t="shared" si="6"/>
        <v>1000</v>
      </c>
    </row>
    <row r="304" spans="1:7" s="20" customFormat="1" ht="13.5" customHeight="1">
      <c r="A304" s="8" t="s">
        <v>53</v>
      </c>
      <c r="B304" s="48" t="s">
        <v>285</v>
      </c>
      <c r="C304" s="48" t="s">
        <v>290</v>
      </c>
      <c r="D304" s="48" t="s">
        <v>107</v>
      </c>
      <c r="E304" s="48" t="s">
        <v>283</v>
      </c>
      <c r="F304" s="76">
        <f t="shared" si="6"/>
        <v>0</v>
      </c>
      <c r="G304" s="76">
        <f t="shared" si="6"/>
        <v>1000</v>
      </c>
    </row>
    <row r="305" spans="1:7" s="20" customFormat="1" ht="13.5" customHeight="1">
      <c r="A305" s="9" t="s">
        <v>22</v>
      </c>
      <c r="B305" s="47" t="s">
        <v>285</v>
      </c>
      <c r="C305" s="47" t="s">
        <v>290</v>
      </c>
      <c r="D305" s="47" t="s">
        <v>107</v>
      </c>
      <c r="E305" s="47" t="s">
        <v>21</v>
      </c>
      <c r="F305" s="70">
        <v>0</v>
      </c>
      <c r="G305" s="70">
        <v>1000</v>
      </c>
    </row>
    <row r="306" spans="1:7" s="20" customFormat="1" ht="12.75">
      <c r="A306" s="6" t="s">
        <v>54</v>
      </c>
      <c r="B306" s="46" t="s">
        <v>285</v>
      </c>
      <c r="C306" s="46" t="s">
        <v>195</v>
      </c>
      <c r="D306" s="47"/>
      <c r="E306" s="47"/>
      <c r="F306" s="75">
        <f>F310+F333+F307</f>
        <v>2345.844</v>
      </c>
      <c r="G306" s="75">
        <f>G310+G333+G307</f>
        <v>2345.844</v>
      </c>
    </row>
    <row r="307" spans="1:7" s="20" customFormat="1" ht="22.5">
      <c r="A307" s="8" t="s">
        <v>507</v>
      </c>
      <c r="B307" s="48" t="s">
        <v>285</v>
      </c>
      <c r="C307" s="48" t="s">
        <v>195</v>
      </c>
      <c r="D307" s="48" t="s">
        <v>157</v>
      </c>
      <c r="E307" s="48" t="s">
        <v>283</v>
      </c>
      <c r="F307" s="76">
        <f>F308</f>
        <v>1025.9</v>
      </c>
      <c r="G307" s="76">
        <f>G308</f>
        <v>1025.9</v>
      </c>
    </row>
    <row r="308" spans="1:7" s="22" customFormat="1" ht="22.5">
      <c r="A308" s="16" t="s">
        <v>147</v>
      </c>
      <c r="B308" s="48" t="s">
        <v>285</v>
      </c>
      <c r="C308" s="48" t="s">
        <v>195</v>
      </c>
      <c r="D308" s="48" t="s">
        <v>522</v>
      </c>
      <c r="E308" s="48" t="s">
        <v>283</v>
      </c>
      <c r="F308" s="76">
        <f>F309</f>
        <v>1025.9</v>
      </c>
      <c r="G308" s="76">
        <f>G309</f>
        <v>1025.9</v>
      </c>
    </row>
    <row r="309" spans="1:7" s="20" customFormat="1" ht="45">
      <c r="A309" s="9" t="s">
        <v>28</v>
      </c>
      <c r="B309" s="47" t="s">
        <v>285</v>
      </c>
      <c r="C309" s="47" t="s">
        <v>195</v>
      </c>
      <c r="D309" s="47" t="s">
        <v>522</v>
      </c>
      <c r="E309" s="47" t="s">
        <v>26</v>
      </c>
      <c r="F309" s="70">
        <v>1025.9</v>
      </c>
      <c r="G309" s="70">
        <v>1025.9</v>
      </c>
    </row>
    <row r="310" spans="1:7" s="20" customFormat="1" ht="12.75">
      <c r="A310" s="8" t="s">
        <v>119</v>
      </c>
      <c r="B310" s="48" t="s">
        <v>285</v>
      </c>
      <c r="C310" s="48" t="s">
        <v>195</v>
      </c>
      <c r="D310" s="48" t="s">
        <v>247</v>
      </c>
      <c r="E310" s="48" t="s">
        <v>283</v>
      </c>
      <c r="F310" s="76">
        <f>F311+F316+F324+F321</f>
        <v>1203.944</v>
      </c>
      <c r="G310" s="76">
        <f>G311+G316+G324+G321</f>
        <v>1203.944</v>
      </c>
    </row>
    <row r="311" spans="1:7" s="20" customFormat="1" ht="22.5">
      <c r="A311" s="8" t="s">
        <v>37</v>
      </c>
      <c r="B311" s="48" t="s">
        <v>285</v>
      </c>
      <c r="C311" s="48" t="s">
        <v>195</v>
      </c>
      <c r="D311" s="48" t="s">
        <v>257</v>
      </c>
      <c r="E311" s="48" t="s">
        <v>283</v>
      </c>
      <c r="F311" s="76">
        <f>F312+F314</f>
        <v>20</v>
      </c>
      <c r="G311" s="76">
        <f>G312+G314</f>
        <v>20</v>
      </c>
    </row>
    <row r="312" spans="1:7" s="20" customFormat="1" ht="22.5">
      <c r="A312" s="8" t="s">
        <v>804</v>
      </c>
      <c r="B312" s="48" t="s">
        <v>285</v>
      </c>
      <c r="C312" s="48" t="s">
        <v>195</v>
      </c>
      <c r="D312" s="48" t="s">
        <v>256</v>
      </c>
      <c r="E312" s="48" t="s">
        <v>283</v>
      </c>
      <c r="F312" s="76">
        <f>F313</f>
        <v>20</v>
      </c>
      <c r="G312" s="76">
        <f>G313</f>
        <v>20</v>
      </c>
    </row>
    <row r="313" spans="1:7" s="20" customFormat="1" ht="23.25" customHeight="1">
      <c r="A313" s="9" t="s">
        <v>27</v>
      </c>
      <c r="B313" s="47" t="s">
        <v>285</v>
      </c>
      <c r="C313" s="47" t="s">
        <v>195</v>
      </c>
      <c r="D313" s="47" t="s">
        <v>256</v>
      </c>
      <c r="E313" s="47" t="s">
        <v>30</v>
      </c>
      <c r="F313" s="70">
        <v>20</v>
      </c>
      <c r="G313" s="70">
        <v>20</v>
      </c>
    </row>
    <row r="314" spans="1:7" s="22" customFormat="1" ht="33.75">
      <c r="A314" s="8" t="s">
        <v>612</v>
      </c>
      <c r="B314" s="48" t="s">
        <v>285</v>
      </c>
      <c r="C314" s="48" t="s">
        <v>195</v>
      </c>
      <c r="D314" s="48" t="s">
        <v>268</v>
      </c>
      <c r="E314" s="48" t="s">
        <v>283</v>
      </c>
      <c r="F314" s="76">
        <f>F315</f>
        <v>0</v>
      </c>
      <c r="G314" s="76">
        <f>G315</f>
        <v>0</v>
      </c>
    </row>
    <row r="315" spans="1:7" s="20" customFormat="1" ht="23.25" customHeight="1">
      <c r="A315" s="9" t="s">
        <v>27</v>
      </c>
      <c r="B315" s="47" t="s">
        <v>285</v>
      </c>
      <c r="C315" s="47" t="s">
        <v>195</v>
      </c>
      <c r="D315" s="47" t="s">
        <v>268</v>
      </c>
      <c r="E315" s="47" t="s">
        <v>30</v>
      </c>
      <c r="F315" s="70">
        <v>0</v>
      </c>
      <c r="G315" s="70">
        <v>0</v>
      </c>
    </row>
    <row r="316" spans="1:7" s="20" customFormat="1" ht="22.5">
      <c r="A316" s="8" t="s">
        <v>38</v>
      </c>
      <c r="B316" s="48" t="s">
        <v>285</v>
      </c>
      <c r="C316" s="48" t="s">
        <v>195</v>
      </c>
      <c r="D316" s="48" t="s">
        <v>258</v>
      </c>
      <c r="E316" s="48" t="s">
        <v>283</v>
      </c>
      <c r="F316" s="76">
        <f>F318+F320</f>
        <v>150</v>
      </c>
      <c r="G316" s="76">
        <f>G318+G320</f>
        <v>150</v>
      </c>
    </row>
    <row r="317" spans="1:7" s="20" customFormat="1" ht="22.5">
      <c r="A317" s="8" t="s">
        <v>610</v>
      </c>
      <c r="B317" s="48" t="s">
        <v>285</v>
      </c>
      <c r="C317" s="48" t="s">
        <v>195</v>
      </c>
      <c r="D317" s="48" t="s">
        <v>270</v>
      </c>
      <c r="E317" s="48" t="s">
        <v>283</v>
      </c>
      <c r="F317" s="76">
        <f>F318</f>
        <v>100</v>
      </c>
      <c r="G317" s="76">
        <f>G318</f>
        <v>100</v>
      </c>
    </row>
    <row r="318" spans="1:7" s="20" customFormat="1" ht="22.5">
      <c r="A318" s="9" t="s">
        <v>31</v>
      </c>
      <c r="B318" s="47" t="s">
        <v>285</v>
      </c>
      <c r="C318" s="47" t="s">
        <v>195</v>
      </c>
      <c r="D318" s="47" t="s">
        <v>270</v>
      </c>
      <c r="E318" s="47" t="s">
        <v>30</v>
      </c>
      <c r="F318" s="70">
        <v>100</v>
      </c>
      <c r="G318" s="70">
        <v>100</v>
      </c>
    </row>
    <row r="319" spans="1:7" s="22" customFormat="1" ht="22.5">
      <c r="A319" s="8" t="s">
        <v>805</v>
      </c>
      <c r="B319" s="48" t="s">
        <v>285</v>
      </c>
      <c r="C319" s="48" t="s">
        <v>195</v>
      </c>
      <c r="D319" s="48" t="s">
        <v>269</v>
      </c>
      <c r="E319" s="48" t="s">
        <v>283</v>
      </c>
      <c r="F319" s="76">
        <f>F320</f>
        <v>50</v>
      </c>
      <c r="G319" s="76">
        <f>G320</f>
        <v>50</v>
      </c>
    </row>
    <row r="320" spans="1:7" s="21" customFormat="1" ht="22.5">
      <c r="A320" s="9" t="s">
        <v>31</v>
      </c>
      <c r="B320" s="47" t="s">
        <v>285</v>
      </c>
      <c r="C320" s="47" t="s">
        <v>195</v>
      </c>
      <c r="D320" s="47" t="s">
        <v>269</v>
      </c>
      <c r="E320" s="47" t="s">
        <v>30</v>
      </c>
      <c r="F320" s="70">
        <v>50</v>
      </c>
      <c r="G320" s="70">
        <v>50</v>
      </c>
    </row>
    <row r="321" spans="1:7" s="21" customFormat="1" ht="33.75">
      <c r="A321" s="8" t="s">
        <v>806</v>
      </c>
      <c r="B321" s="48" t="s">
        <v>285</v>
      </c>
      <c r="C321" s="48" t="s">
        <v>195</v>
      </c>
      <c r="D321" s="48" t="s">
        <v>271</v>
      </c>
      <c r="E321" s="48" t="s">
        <v>283</v>
      </c>
      <c r="F321" s="76">
        <f>F322+F323</f>
        <v>500</v>
      </c>
      <c r="G321" s="76">
        <f>G322+G323</f>
        <v>500</v>
      </c>
    </row>
    <row r="322" spans="1:7" s="21" customFormat="1" ht="22.5">
      <c r="A322" s="9" t="s">
        <v>31</v>
      </c>
      <c r="B322" s="47" t="s">
        <v>285</v>
      </c>
      <c r="C322" s="47" t="s">
        <v>195</v>
      </c>
      <c r="D322" s="47" t="s">
        <v>271</v>
      </c>
      <c r="E322" s="47" t="s">
        <v>30</v>
      </c>
      <c r="F322" s="70">
        <v>500</v>
      </c>
      <c r="G322" s="70">
        <v>500</v>
      </c>
    </row>
    <row r="323" spans="1:7" s="21" customFormat="1" ht="12.75">
      <c r="A323" s="9" t="s">
        <v>24</v>
      </c>
      <c r="B323" s="47" t="s">
        <v>285</v>
      </c>
      <c r="C323" s="47" t="s">
        <v>195</v>
      </c>
      <c r="D323" s="47" t="s">
        <v>271</v>
      </c>
      <c r="E323" s="47" t="s">
        <v>23</v>
      </c>
      <c r="F323" s="70">
        <v>0</v>
      </c>
      <c r="G323" s="70">
        <v>0</v>
      </c>
    </row>
    <row r="324" spans="1:7" s="20" customFormat="1" ht="12.75">
      <c r="A324" s="8" t="s">
        <v>39</v>
      </c>
      <c r="B324" s="48" t="s">
        <v>285</v>
      </c>
      <c r="C324" s="48" t="s">
        <v>195</v>
      </c>
      <c r="D324" s="48" t="s">
        <v>248</v>
      </c>
      <c r="E324" s="48" t="s">
        <v>283</v>
      </c>
      <c r="F324" s="76">
        <f>F329+F325+F331+F327</f>
        <v>533.944</v>
      </c>
      <c r="G324" s="76">
        <f>G329+G325+G331+G327</f>
        <v>533.944</v>
      </c>
    </row>
    <row r="325" spans="1:7" s="20" customFormat="1" ht="22.5">
      <c r="A325" s="8" t="s">
        <v>807</v>
      </c>
      <c r="B325" s="48" t="s">
        <v>285</v>
      </c>
      <c r="C325" s="48" t="s">
        <v>195</v>
      </c>
      <c r="D325" s="48" t="s">
        <v>259</v>
      </c>
      <c r="E325" s="48" t="s">
        <v>283</v>
      </c>
      <c r="F325" s="76">
        <f>F326</f>
        <v>50</v>
      </c>
      <c r="G325" s="76">
        <f>G326</f>
        <v>50</v>
      </c>
    </row>
    <row r="326" spans="1:7" s="20" customFormat="1" ht="22.5">
      <c r="A326" s="9" t="s">
        <v>31</v>
      </c>
      <c r="B326" s="47" t="s">
        <v>285</v>
      </c>
      <c r="C326" s="47" t="s">
        <v>195</v>
      </c>
      <c r="D326" s="47" t="s">
        <v>259</v>
      </c>
      <c r="E326" s="47" t="s">
        <v>30</v>
      </c>
      <c r="F326" s="70">
        <v>50</v>
      </c>
      <c r="G326" s="70">
        <v>50</v>
      </c>
    </row>
    <row r="327" spans="1:7" s="20" customFormat="1" ht="22.5">
      <c r="A327" s="8" t="s">
        <v>607</v>
      </c>
      <c r="B327" s="48" t="s">
        <v>285</v>
      </c>
      <c r="C327" s="48" t="s">
        <v>195</v>
      </c>
      <c r="D327" s="48" t="s">
        <v>261</v>
      </c>
      <c r="E327" s="48" t="s">
        <v>283</v>
      </c>
      <c r="F327" s="76">
        <f>F328</f>
        <v>50</v>
      </c>
      <c r="G327" s="76">
        <f>G328</f>
        <v>50</v>
      </c>
    </row>
    <row r="328" spans="1:7" s="20" customFormat="1" ht="22.5">
      <c r="A328" s="9" t="s">
        <v>31</v>
      </c>
      <c r="B328" s="47" t="s">
        <v>285</v>
      </c>
      <c r="C328" s="47" t="s">
        <v>195</v>
      </c>
      <c r="D328" s="47" t="s">
        <v>261</v>
      </c>
      <c r="E328" s="47" t="s">
        <v>30</v>
      </c>
      <c r="F328" s="70">
        <v>50</v>
      </c>
      <c r="G328" s="70">
        <v>50</v>
      </c>
    </row>
    <row r="329" spans="1:7" s="22" customFormat="1" ht="56.25">
      <c r="A329" s="8" t="s">
        <v>808</v>
      </c>
      <c r="B329" s="48" t="s">
        <v>285</v>
      </c>
      <c r="C329" s="48" t="s">
        <v>195</v>
      </c>
      <c r="D329" s="48" t="s">
        <v>260</v>
      </c>
      <c r="E329" s="48" t="s">
        <v>283</v>
      </c>
      <c r="F329" s="76">
        <f>F330</f>
        <v>101.944</v>
      </c>
      <c r="G329" s="76">
        <f>G330</f>
        <v>101.944</v>
      </c>
    </row>
    <row r="330" spans="1:7" s="20" customFormat="1" ht="22.5">
      <c r="A330" s="9" t="s">
        <v>31</v>
      </c>
      <c r="B330" s="47" t="s">
        <v>285</v>
      </c>
      <c r="C330" s="47" t="s">
        <v>195</v>
      </c>
      <c r="D330" s="47" t="s">
        <v>260</v>
      </c>
      <c r="E330" s="47" t="s">
        <v>30</v>
      </c>
      <c r="F330" s="70">
        <v>101.944</v>
      </c>
      <c r="G330" s="70">
        <v>101.944</v>
      </c>
    </row>
    <row r="331" spans="1:7" s="20" customFormat="1" ht="33.75">
      <c r="A331" s="8" t="s">
        <v>605</v>
      </c>
      <c r="B331" s="48" t="s">
        <v>285</v>
      </c>
      <c r="C331" s="48" t="s">
        <v>195</v>
      </c>
      <c r="D331" s="48" t="s">
        <v>262</v>
      </c>
      <c r="E331" s="48" t="s">
        <v>283</v>
      </c>
      <c r="F331" s="76">
        <f>F332</f>
        <v>332</v>
      </c>
      <c r="G331" s="76">
        <f>G332</f>
        <v>332</v>
      </c>
    </row>
    <row r="332" spans="1:7" s="20" customFormat="1" ht="22.5">
      <c r="A332" s="9" t="s">
        <v>31</v>
      </c>
      <c r="B332" s="47" t="s">
        <v>285</v>
      </c>
      <c r="C332" s="47" t="s">
        <v>195</v>
      </c>
      <c r="D332" s="47" t="s">
        <v>262</v>
      </c>
      <c r="E332" s="47" t="s">
        <v>30</v>
      </c>
      <c r="F332" s="70">
        <v>332</v>
      </c>
      <c r="G332" s="70">
        <v>332</v>
      </c>
    </row>
    <row r="333" spans="1:7" s="20" customFormat="1" ht="12.75">
      <c r="A333" s="8" t="s">
        <v>148</v>
      </c>
      <c r="B333" s="48" t="s">
        <v>285</v>
      </c>
      <c r="C333" s="48" t="s">
        <v>195</v>
      </c>
      <c r="D333" s="48" t="s">
        <v>95</v>
      </c>
      <c r="E333" s="48" t="s">
        <v>283</v>
      </c>
      <c r="F333" s="76">
        <f>F336+F334</f>
        <v>116</v>
      </c>
      <c r="G333" s="76">
        <f>G336+G334</f>
        <v>116</v>
      </c>
    </row>
    <row r="334" spans="1:7" s="20" customFormat="1" ht="191.25">
      <c r="A334" s="35" t="s">
        <v>402</v>
      </c>
      <c r="B334" s="48" t="s">
        <v>285</v>
      </c>
      <c r="C334" s="48" t="s">
        <v>195</v>
      </c>
      <c r="D334" s="48" t="s">
        <v>403</v>
      </c>
      <c r="E334" s="48" t="s">
        <v>283</v>
      </c>
      <c r="F334" s="76">
        <f>F335</f>
        <v>116</v>
      </c>
      <c r="G334" s="76">
        <f>G335</f>
        <v>116</v>
      </c>
    </row>
    <row r="335" spans="1:7" s="20" customFormat="1" ht="45">
      <c r="A335" s="9" t="s">
        <v>28</v>
      </c>
      <c r="B335" s="47" t="s">
        <v>285</v>
      </c>
      <c r="C335" s="47" t="s">
        <v>195</v>
      </c>
      <c r="D335" s="47" t="s">
        <v>403</v>
      </c>
      <c r="E335" s="47" t="s">
        <v>26</v>
      </c>
      <c r="F335" s="70">
        <v>116</v>
      </c>
      <c r="G335" s="70">
        <v>116</v>
      </c>
    </row>
    <row r="336" spans="1:7" s="20" customFormat="1" ht="12.75">
      <c r="A336" s="8" t="s">
        <v>94</v>
      </c>
      <c r="B336" s="48" t="s">
        <v>285</v>
      </c>
      <c r="C336" s="48" t="s">
        <v>195</v>
      </c>
      <c r="D336" s="48" t="s">
        <v>96</v>
      </c>
      <c r="E336" s="47"/>
      <c r="F336" s="76">
        <f>F337</f>
        <v>0</v>
      </c>
      <c r="G336" s="76">
        <f>G337</f>
        <v>0</v>
      </c>
    </row>
    <row r="337" spans="1:7" s="20" customFormat="1" ht="22.5">
      <c r="A337" s="8" t="s">
        <v>220</v>
      </c>
      <c r="B337" s="48" t="s">
        <v>285</v>
      </c>
      <c r="C337" s="48" t="s">
        <v>195</v>
      </c>
      <c r="D337" s="48" t="s">
        <v>108</v>
      </c>
      <c r="E337" s="48" t="s">
        <v>283</v>
      </c>
      <c r="F337" s="76">
        <f>F338</f>
        <v>0</v>
      </c>
      <c r="G337" s="76">
        <f>G338</f>
        <v>0</v>
      </c>
    </row>
    <row r="338" spans="1:7" s="21" customFormat="1" ht="22.5">
      <c r="A338" s="9" t="s">
        <v>31</v>
      </c>
      <c r="B338" s="47" t="s">
        <v>285</v>
      </c>
      <c r="C338" s="47" t="s">
        <v>195</v>
      </c>
      <c r="D338" s="47" t="s">
        <v>108</v>
      </c>
      <c r="E338" s="47" t="s">
        <v>30</v>
      </c>
      <c r="F338" s="70">
        <v>0</v>
      </c>
      <c r="G338" s="70">
        <v>0</v>
      </c>
    </row>
    <row r="339" spans="1:7" s="20" customFormat="1" ht="12.75" customHeight="1">
      <c r="A339" s="6" t="s">
        <v>214</v>
      </c>
      <c r="B339" s="46" t="s">
        <v>285</v>
      </c>
      <c r="C339" s="46" t="s">
        <v>215</v>
      </c>
      <c r="D339" s="47"/>
      <c r="E339" s="47"/>
      <c r="F339" s="75">
        <f>F340</f>
        <v>1593.2</v>
      </c>
      <c r="G339" s="75">
        <f>G340</f>
        <v>1672</v>
      </c>
    </row>
    <row r="340" spans="1:7" s="22" customFormat="1" ht="33.75" customHeight="1">
      <c r="A340" s="8" t="s">
        <v>405</v>
      </c>
      <c r="B340" s="48" t="s">
        <v>285</v>
      </c>
      <c r="C340" s="48" t="s">
        <v>215</v>
      </c>
      <c r="D340" s="48" t="s">
        <v>528</v>
      </c>
      <c r="E340" s="48" t="s">
        <v>283</v>
      </c>
      <c r="F340" s="76">
        <f>F341+F342</f>
        <v>1593.2</v>
      </c>
      <c r="G340" s="76">
        <f>G341+G342</f>
        <v>1672</v>
      </c>
    </row>
    <row r="341" spans="1:7" s="20" customFormat="1" ht="45" customHeight="1">
      <c r="A341" s="9" t="s">
        <v>28</v>
      </c>
      <c r="B341" s="47" t="s">
        <v>285</v>
      </c>
      <c r="C341" s="47" t="s">
        <v>215</v>
      </c>
      <c r="D341" s="47" t="s">
        <v>528</v>
      </c>
      <c r="E341" s="47" t="s">
        <v>26</v>
      </c>
      <c r="F341" s="70">
        <v>1593.2</v>
      </c>
      <c r="G341" s="70">
        <v>1672</v>
      </c>
    </row>
    <row r="342" spans="1:7" s="20" customFormat="1" ht="24.75" customHeight="1">
      <c r="A342" s="9" t="s">
        <v>31</v>
      </c>
      <c r="B342" s="47" t="s">
        <v>285</v>
      </c>
      <c r="C342" s="47" t="s">
        <v>215</v>
      </c>
      <c r="D342" s="47" t="s">
        <v>528</v>
      </c>
      <c r="E342" s="47" t="s">
        <v>30</v>
      </c>
      <c r="F342" s="70">
        <v>0</v>
      </c>
      <c r="G342" s="70">
        <v>0</v>
      </c>
    </row>
    <row r="343" spans="1:7" s="20" customFormat="1" ht="31.5">
      <c r="A343" s="6" t="s">
        <v>203</v>
      </c>
      <c r="B343" s="46" t="s">
        <v>285</v>
      </c>
      <c r="C343" s="46" t="s">
        <v>202</v>
      </c>
      <c r="D343" s="46"/>
      <c r="E343" s="46"/>
      <c r="F343" s="75">
        <f>F344</f>
        <v>2000</v>
      </c>
      <c r="G343" s="75">
        <f>G344</f>
        <v>3000</v>
      </c>
    </row>
    <row r="344" spans="1:7" s="20" customFormat="1" ht="12.75">
      <c r="A344" s="8" t="s">
        <v>119</v>
      </c>
      <c r="B344" s="48" t="s">
        <v>285</v>
      </c>
      <c r="C344" s="48" t="s">
        <v>202</v>
      </c>
      <c r="D344" s="48" t="s">
        <v>247</v>
      </c>
      <c r="E344" s="48" t="s">
        <v>283</v>
      </c>
      <c r="F344" s="76">
        <f>F346</f>
        <v>2000</v>
      </c>
      <c r="G344" s="76">
        <f>G346</f>
        <v>3000</v>
      </c>
    </row>
    <row r="345" spans="1:7" s="20" customFormat="1" ht="12.75">
      <c r="A345" s="8" t="s">
        <v>39</v>
      </c>
      <c r="B345" s="48" t="s">
        <v>285</v>
      </c>
      <c r="C345" s="48" t="s">
        <v>202</v>
      </c>
      <c r="D345" s="48" t="s">
        <v>248</v>
      </c>
      <c r="E345" s="48" t="s">
        <v>283</v>
      </c>
      <c r="F345" s="76">
        <f>F346</f>
        <v>2000</v>
      </c>
      <c r="G345" s="76">
        <f>G346</f>
        <v>3000</v>
      </c>
    </row>
    <row r="346" spans="1:7" s="20" customFormat="1" ht="57.75" customHeight="1">
      <c r="A346" s="8" t="s">
        <v>602</v>
      </c>
      <c r="B346" s="48" t="s">
        <v>285</v>
      </c>
      <c r="C346" s="48" t="s">
        <v>202</v>
      </c>
      <c r="D346" s="48" t="s">
        <v>263</v>
      </c>
      <c r="E346" s="48" t="s">
        <v>283</v>
      </c>
      <c r="F346" s="76">
        <f>F347</f>
        <v>2000</v>
      </c>
      <c r="G346" s="76">
        <f>G347</f>
        <v>3000</v>
      </c>
    </row>
    <row r="347" spans="1:9" s="20" customFormat="1" ht="22.5">
      <c r="A347" s="9" t="s">
        <v>31</v>
      </c>
      <c r="B347" s="47" t="s">
        <v>285</v>
      </c>
      <c r="C347" s="47" t="s">
        <v>202</v>
      </c>
      <c r="D347" s="47" t="s">
        <v>263</v>
      </c>
      <c r="E347" s="47" t="s">
        <v>30</v>
      </c>
      <c r="F347" s="70">
        <v>2000</v>
      </c>
      <c r="G347" s="70">
        <v>3000</v>
      </c>
      <c r="I347" s="150"/>
    </row>
    <row r="348" spans="1:7" s="20" customFormat="1" ht="12" customHeight="1">
      <c r="A348" s="6" t="s">
        <v>221</v>
      </c>
      <c r="B348" s="46" t="s">
        <v>285</v>
      </c>
      <c r="C348" s="46" t="s">
        <v>222</v>
      </c>
      <c r="D348" s="46"/>
      <c r="E348" s="46"/>
      <c r="F348" s="75">
        <f>F349</f>
        <v>396.5</v>
      </c>
      <c r="G348" s="75">
        <f>G349</f>
        <v>396.5</v>
      </c>
    </row>
    <row r="349" spans="1:7" s="20" customFormat="1" ht="27.75" customHeight="1">
      <c r="A349" s="8" t="s">
        <v>506</v>
      </c>
      <c r="B349" s="48" t="s">
        <v>285</v>
      </c>
      <c r="C349" s="48" t="s">
        <v>222</v>
      </c>
      <c r="D349" s="48" t="s">
        <v>302</v>
      </c>
      <c r="E349" s="48" t="s">
        <v>283</v>
      </c>
      <c r="F349" s="76">
        <f>F350</f>
        <v>396.5</v>
      </c>
      <c r="G349" s="76">
        <f>G350</f>
        <v>396.5</v>
      </c>
    </row>
    <row r="350" spans="1:7" s="20" customFormat="1" ht="24.75" customHeight="1">
      <c r="A350" s="8" t="s">
        <v>223</v>
      </c>
      <c r="B350" s="48" t="s">
        <v>285</v>
      </c>
      <c r="C350" s="48" t="s">
        <v>222</v>
      </c>
      <c r="D350" s="48" t="s">
        <v>407</v>
      </c>
      <c r="E350" s="48" t="s">
        <v>283</v>
      </c>
      <c r="F350" s="76">
        <f>F351+F352</f>
        <v>396.5</v>
      </c>
      <c r="G350" s="76">
        <f>G351+G352</f>
        <v>396.5</v>
      </c>
    </row>
    <row r="351" spans="1:7" s="20" customFormat="1" ht="47.25" customHeight="1">
      <c r="A351" s="9" t="s">
        <v>28</v>
      </c>
      <c r="B351" s="47" t="s">
        <v>285</v>
      </c>
      <c r="C351" s="47" t="s">
        <v>222</v>
      </c>
      <c r="D351" s="47" t="s">
        <v>407</v>
      </c>
      <c r="E351" s="47" t="s">
        <v>26</v>
      </c>
      <c r="F351" s="70">
        <v>396.5</v>
      </c>
      <c r="G351" s="70">
        <v>396.5</v>
      </c>
    </row>
    <row r="352" spans="1:7" s="20" customFormat="1" ht="24" customHeight="1">
      <c r="A352" s="9" t="s">
        <v>31</v>
      </c>
      <c r="B352" s="47" t="s">
        <v>285</v>
      </c>
      <c r="C352" s="47" t="s">
        <v>222</v>
      </c>
      <c r="D352" s="47" t="s">
        <v>407</v>
      </c>
      <c r="E352" s="47" t="s">
        <v>30</v>
      </c>
      <c r="F352" s="70">
        <v>0</v>
      </c>
      <c r="G352" s="70">
        <v>0</v>
      </c>
    </row>
    <row r="353" spans="1:7" s="29" customFormat="1" ht="14.25" customHeight="1">
      <c r="A353" s="6" t="s">
        <v>33</v>
      </c>
      <c r="B353" s="46" t="s">
        <v>285</v>
      </c>
      <c r="C353" s="46" t="s">
        <v>73</v>
      </c>
      <c r="D353" s="46"/>
      <c r="E353" s="46"/>
      <c r="F353" s="75">
        <f>F354+F356</f>
        <v>833</v>
      </c>
      <c r="G353" s="75">
        <f>G354+G356</f>
        <v>833</v>
      </c>
    </row>
    <row r="354" spans="1:7" s="29" customFormat="1" ht="34.5" customHeight="1">
      <c r="A354" s="8" t="s">
        <v>408</v>
      </c>
      <c r="B354" s="48" t="s">
        <v>285</v>
      </c>
      <c r="C354" s="48" t="s">
        <v>73</v>
      </c>
      <c r="D354" s="48" t="s">
        <v>409</v>
      </c>
      <c r="E354" s="48" t="s">
        <v>283</v>
      </c>
      <c r="F354" s="76">
        <f>F355</f>
        <v>227.3</v>
      </c>
      <c r="G354" s="76">
        <f>G355</f>
        <v>227.3</v>
      </c>
    </row>
    <row r="355" spans="1:7" s="29" customFormat="1" ht="24.75" customHeight="1">
      <c r="A355" s="9" t="s">
        <v>27</v>
      </c>
      <c r="B355" s="47" t="s">
        <v>285</v>
      </c>
      <c r="C355" s="47" t="s">
        <v>73</v>
      </c>
      <c r="D355" s="47" t="s">
        <v>409</v>
      </c>
      <c r="E355" s="47" t="s">
        <v>30</v>
      </c>
      <c r="F355" s="70">
        <v>227.3</v>
      </c>
      <c r="G355" s="70">
        <v>227.3</v>
      </c>
    </row>
    <row r="356" spans="1:7" s="29" customFormat="1" ht="47.25" customHeight="1">
      <c r="A356" s="9" t="s">
        <v>669</v>
      </c>
      <c r="B356" s="48" t="s">
        <v>285</v>
      </c>
      <c r="C356" s="48" t="s">
        <v>73</v>
      </c>
      <c r="D356" s="47" t="s">
        <v>670</v>
      </c>
      <c r="E356" s="48" t="s">
        <v>283</v>
      </c>
      <c r="F356" s="76">
        <f>F357</f>
        <v>605.7</v>
      </c>
      <c r="G356" s="76">
        <f>G357</f>
        <v>605.7</v>
      </c>
    </row>
    <row r="357" spans="1:7" s="29" customFormat="1" ht="24.75" customHeight="1">
      <c r="A357" s="9" t="s">
        <v>27</v>
      </c>
      <c r="B357" s="47" t="s">
        <v>285</v>
      </c>
      <c r="C357" s="47" t="s">
        <v>73</v>
      </c>
      <c r="D357" s="47" t="s">
        <v>670</v>
      </c>
      <c r="E357" s="47" t="s">
        <v>30</v>
      </c>
      <c r="F357" s="70">
        <v>605.7</v>
      </c>
      <c r="G357" s="70">
        <v>605.7</v>
      </c>
    </row>
    <row r="358" spans="1:7" s="29" customFormat="1" ht="24.75" customHeight="1">
      <c r="A358" s="6" t="s">
        <v>143</v>
      </c>
      <c r="B358" s="46" t="s">
        <v>285</v>
      </c>
      <c r="C358" s="46" t="s">
        <v>141</v>
      </c>
      <c r="D358" s="46"/>
      <c r="E358" s="46"/>
      <c r="F358" s="75">
        <f aca="true" t="shared" si="7" ref="F358:G360">F359</f>
        <v>0</v>
      </c>
      <c r="G358" s="75">
        <f t="shared" si="7"/>
        <v>0</v>
      </c>
    </row>
    <row r="359" spans="1:7" s="29" customFormat="1" ht="35.25" customHeight="1">
      <c r="A359" s="8" t="s">
        <v>737</v>
      </c>
      <c r="B359" s="48" t="s">
        <v>285</v>
      </c>
      <c r="C359" s="48" t="s">
        <v>141</v>
      </c>
      <c r="D359" s="48" t="s">
        <v>738</v>
      </c>
      <c r="E359" s="48" t="s">
        <v>283</v>
      </c>
      <c r="F359" s="76">
        <f t="shared" si="7"/>
        <v>0</v>
      </c>
      <c r="G359" s="76">
        <f t="shared" si="7"/>
        <v>0</v>
      </c>
    </row>
    <row r="360" spans="1:7" s="29" customFormat="1" ht="45" customHeight="1">
      <c r="A360" s="8" t="s">
        <v>739</v>
      </c>
      <c r="B360" s="48" t="s">
        <v>285</v>
      </c>
      <c r="C360" s="48" t="s">
        <v>141</v>
      </c>
      <c r="D360" s="48" t="s">
        <v>740</v>
      </c>
      <c r="E360" s="48" t="s">
        <v>283</v>
      </c>
      <c r="F360" s="76">
        <f t="shared" si="7"/>
        <v>0</v>
      </c>
      <c r="G360" s="76">
        <f t="shared" si="7"/>
        <v>0</v>
      </c>
    </row>
    <row r="361" spans="1:7" s="29" customFormat="1" ht="24.75" customHeight="1">
      <c r="A361" s="9" t="s">
        <v>27</v>
      </c>
      <c r="B361" s="47" t="s">
        <v>285</v>
      </c>
      <c r="C361" s="47" t="s">
        <v>141</v>
      </c>
      <c r="D361" s="47" t="s">
        <v>740</v>
      </c>
      <c r="E361" s="47" t="s">
        <v>30</v>
      </c>
      <c r="F361" s="70">
        <v>0</v>
      </c>
      <c r="G361" s="70">
        <v>0</v>
      </c>
    </row>
    <row r="362" spans="1:7" s="29" customFormat="1" ht="13.5" customHeight="1">
      <c r="A362" s="6" t="s">
        <v>353</v>
      </c>
      <c r="B362" s="46" t="s">
        <v>285</v>
      </c>
      <c r="C362" s="46" t="s">
        <v>196</v>
      </c>
      <c r="D362" s="46"/>
      <c r="E362" s="46"/>
      <c r="F362" s="75">
        <f aca="true" t="shared" si="8" ref="F362:G365">F363</f>
        <v>100.5</v>
      </c>
      <c r="G362" s="75">
        <f t="shared" si="8"/>
        <v>100.5</v>
      </c>
    </row>
    <row r="363" spans="1:7" s="20" customFormat="1" ht="24" customHeight="1">
      <c r="A363" s="8" t="s">
        <v>505</v>
      </c>
      <c r="B363" s="48" t="s">
        <v>285</v>
      </c>
      <c r="C363" s="48" t="s">
        <v>196</v>
      </c>
      <c r="D363" s="48" t="s">
        <v>163</v>
      </c>
      <c r="E363" s="48" t="s">
        <v>283</v>
      </c>
      <c r="F363" s="76">
        <f t="shared" si="8"/>
        <v>100.5</v>
      </c>
      <c r="G363" s="76">
        <f t="shared" si="8"/>
        <v>100.5</v>
      </c>
    </row>
    <row r="364" spans="1:7" s="20" customFormat="1" ht="47.25" customHeight="1">
      <c r="A364" s="8" t="s">
        <v>504</v>
      </c>
      <c r="B364" s="48" t="s">
        <v>285</v>
      </c>
      <c r="C364" s="48" t="s">
        <v>196</v>
      </c>
      <c r="D364" s="48" t="s">
        <v>164</v>
      </c>
      <c r="E364" s="48" t="s">
        <v>283</v>
      </c>
      <c r="F364" s="76">
        <f t="shared" si="8"/>
        <v>100.5</v>
      </c>
      <c r="G364" s="76">
        <f t="shared" si="8"/>
        <v>100.5</v>
      </c>
    </row>
    <row r="365" spans="1:7" s="20" customFormat="1" ht="35.25" customHeight="1">
      <c r="A365" s="8" t="s">
        <v>93</v>
      </c>
      <c r="B365" s="48" t="s">
        <v>285</v>
      </c>
      <c r="C365" s="48" t="s">
        <v>196</v>
      </c>
      <c r="D365" s="48" t="s">
        <v>463</v>
      </c>
      <c r="E365" s="48" t="s">
        <v>283</v>
      </c>
      <c r="F365" s="76">
        <f t="shared" si="8"/>
        <v>100.5</v>
      </c>
      <c r="G365" s="76">
        <f t="shared" si="8"/>
        <v>100.5</v>
      </c>
    </row>
    <row r="366" spans="1:7" s="20" customFormat="1" ht="24" customHeight="1">
      <c r="A366" s="9" t="s">
        <v>27</v>
      </c>
      <c r="B366" s="47" t="s">
        <v>285</v>
      </c>
      <c r="C366" s="47" t="s">
        <v>196</v>
      </c>
      <c r="D366" s="47" t="s">
        <v>463</v>
      </c>
      <c r="E366" s="47" t="s">
        <v>30</v>
      </c>
      <c r="F366" s="70">
        <v>100.5</v>
      </c>
      <c r="G366" s="70">
        <v>100.5</v>
      </c>
    </row>
    <row r="367" spans="1:7" s="20" customFormat="1" ht="14.25" customHeight="1">
      <c r="A367" s="6" t="s">
        <v>355</v>
      </c>
      <c r="B367" s="46" t="s">
        <v>285</v>
      </c>
      <c r="C367" s="46" t="s">
        <v>197</v>
      </c>
      <c r="D367" s="47"/>
      <c r="E367" s="3"/>
      <c r="F367" s="75">
        <f>F368</f>
        <v>1000</v>
      </c>
      <c r="G367" s="75">
        <f>G368</f>
        <v>1000</v>
      </c>
    </row>
    <row r="368" spans="1:7" s="20" customFormat="1" ht="24" customHeight="1">
      <c r="A368" s="8" t="s">
        <v>501</v>
      </c>
      <c r="B368" s="48" t="s">
        <v>285</v>
      </c>
      <c r="C368" s="48" t="s">
        <v>197</v>
      </c>
      <c r="D368" s="48" t="s">
        <v>267</v>
      </c>
      <c r="E368" s="48" t="s">
        <v>283</v>
      </c>
      <c r="F368" s="70">
        <f>F369</f>
        <v>1000</v>
      </c>
      <c r="G368" s="70">
        <f>G369</f>
        <v>1000</v>
      </c>
    </row>
    <row r="369" spans="1:7" s="20" customFormat="1" ht="24" customHeight="1">
      <c r="A369" s="9" t="s">
        <v>27</v>
      </c>
      <c r="B369" s="47" t="s">
        <v>285</v>
      </c>
      <c r="C369" s="47" t="s">
        <v>197</v>
      </c>
      <c r="D369" s="47" t="s">
        <v>267</v>
      </c>
      <c r="E369" s="47" t="s">
        <v>30</v>
      </c>
      <c r="F369" s="70">
        <v>1000</v>
      </c>
      <c r="G369" s="70">
        <v>1000</v>
      </c>
    </row>
    <row r="370" spans="1:7" s="20" customFormat="1" ht="12.75">
      <c r="A370" s="6" t="s">
        <v>123</v>
      </c>
      <c r="B370" s="46" t="s">
        <v>285</v>
      </c>
      <c r="C370" s="46" t="s">
        <v>67</v>
      </c>
      <c r="D370" s="47"/>
      <c r="E370" s="47"/>
      <c r="F370" s="75">
        <f aca="true" t="shared" si="9" ref="F370:G373">F371</f>
        <v>0</v>
      </c>
      <c r="G370" s="75">
        <f t="shared" si="9"/>
        <v>0</v>
      </c>
    </row>
    <row r="371" spans="1:7" s="20" customFormat="1" ht="12.75">
      <c r="A371" s="8" t="s">
        <v>148</v>
      </c>
      <c r="B371" s="48" t="s">
        <v>285</v>
      </c>
      <c r="C371" s="48" t="s">
        <v>67</v>
      </c>
      <c r="D371" s="48" t="s">
        <v>95</v>
      </c>
      <c r="E371" s="47"/>
      <c r="F371" s="76">
        <f t="shared" si="9"/>
        <v>0</v>
      </c>
      <c r="G371" s="76">
        <f t="shared" si="9"/>
        <v>0</v>
      </c>
    </row>
    <row r="372" spans="1:7" s="20" customFormat="1" ht="22.5">
      <c r="A372" s="8" t="s">
        <v>103</v>
      </c>
      <c r="B372" s="48" t="s">
        <v>285</v>
      </c>
      <c r="C372" s="48" t="s">
        <v>67</v>
      </c>
      <c r="D372" s="48" t="s">
        <v>104</v>
      </c>
      <c r="E372" s="47"/>
      <c r="F372" s="76">
        <f t="shared" si="9"/>
        <v>0</v>
      </c>
      <c r="G372" s="76">
        <f t="shared" si="9"/>
        <v>0</v>
      </c>
    </row>
    <row r="373" spans="1:7" s="20" customFormat="1" ht="12.75">
      <c r="A373" s="8" t="s">
        <v>68</v>
      </c>
      <c r="B373" s="48" t="s">
        <v>285</v>
      </c>
      <c r="C373" s="48" t="s">
        <v>67</v>
      </c>
      <c r="D373" s="48" t="s">
        <v>105</v>
      </c>
      <c r="E373" s="48" t="s">
        <v>283</v>
      </c>
      <c r="F373" s="76">
        <f t="shared" si="9"/>
        <v>0</v>
      </c>
      <c r="G373" s="76">
        <f t="shared" si="9"/>
        <v>0</v>
      </c>
    </row>
    <row r="374" spans="1:7" s="20" customFormat="1" ht="12" customHeight="1">
      <c r="A374" s="9" t="s">
        <v>24</v>
      </c>
      <c r="B374" s="47" t="s">
        <v>285</v>
      </c>
      <c r="C374" s="47" t="s">
        <v>67</v>
      </c>
      <c r="D374" s="47" t="s">
        <v>105</v>
      </c>
      <c r="E374" s="47" t="s">
        <v>23</v>
      </c>
      <c r="F374" s="70">
        <v>0</v>
      </c>
      <c r="G374" s="70">
        <v>0</v>
      </c>
    </row>
    <row r="375" spans="1:7" s="20" customFormat="1" ht="11.25" customHeight="1">
      <c r="A375" s="6" t="s">
        <v>227</v>
      </c>
      <c r="B375" s="46" t="s">
        <v>285</v>
      </c>
      <c r="C375" s="46" t="s">
        <v>225</v>
      </c>
      <c r="D375" s="46"/>
      <c r="E375" s="46"/>
      <c r="F375" s="75">
        <f>F376</f>
        <v>1500</v>
      </c>
      <c r="G375" s="75">
        <f>G376</f>
        <v>2000</v>
      </c>
    </row>
    <row r="376" spans="1:7" s="22" customFormat="1" ht="24.75" customHeight="1">
      <c r="A376" s="8" t="s">
        <v>809</v>
      </c>
      <c r="B376" s="48" t="s">
        <v>285</v>
      </c>
      <c r="C376" s="48" t="s">
        <v>225</v>
      </c>
      <c r="D376" s="48" t="s">
        <v>520</v>
      </c>
      <c r="E376" s="48" t="s">
        <v>283</v>
      </c>
      <c r="F376" s="76">
        <f>F377</f>
        <v>1500</v>
      </c>
      <c r="G376" s="76">
        <f>G377</f>
        <v>2000</v>
      </c>
    </row>
    <row r="377" spans="1:7" s="20" customFormat="1" ht="24.75" customHeight="1">
      <c r="A377" s="9" t="s">
        <v>120</v>
      </c>
      <c r="B377" s="47" t="s">
        <v>285</v>
      </c>
      <c r="C377" s="47" t="s">
        <v>225</v>
      </c>
      <c r="D377" s="47" t="s">
        <v>520</v>
      </c>
      <c r="E377" s="47" t="s">
        <v>29</v>
      </c>
      <c r="F377" s="70">
        <v>1500</v>
      </c>
      <c r="G377" s="70">
        <v>2000</v>
      </c>
    </row>
    <row r="378" spans="1:7" ht="28.5" customHeight="1">
      <c r="A378" s="5" t="s">
        <v>171</v>
      </c>
      <c r="B378" s="88" t="s">
        <v>172</v>
      </c>
      <c r="C378" s="88" t="s">
        <v>245</v>
      </c>
      <c r="D378" s="88"/>
      <c r="E378" s="88" t="s">
        <v>245</v>
      </c>
      <c r="F378" s="74">
        <f>F379+F397+F387+F394+F391</f>
        <v>38608.521</v>
      </c>
      <c r="G378" s="74">
        <f>G379+G397+G387+G394+G391</f>
        <v>38677.621</v>
      </c>
    </row>
    <row r="379" spans="1:7" s="20" customFormat="1" ht="32.25">
      <c r="A379" s="6" t="s">
        <v>70</v>
      </c>
      <c r="B379" s="46" t="s">
        <v>172</v>
      </c>
      <c r="C379" s="46" t="s">
        <v>71</v>
      </c>
      <c r="D379" s="46"/>
      <c r="E379" s="46" t="s">
        <v>245</v>
      </c>
      <c r="F379" s="75">
        <f aca="true" t="shared" si="10" ref="F379:G382">F380</f>
        <v>14201.021</v>
      </c>
      <c r="G379" s="75">
        <f t="shared" si="10"/>
        <v>14201.021</v>
      </c>
    </row>
    <row r="380" spans="1:7" s="20" customFormat="1" ht="12.75">
      <c r="A380" s="8" t="s">
        <v>148</v>
      </c>
      <c r="B380" s="48" t="s">
        <v>172</v>
      </c>
      <c r="C380" s="48" t="s">
        <v>71</v>
      </c>
      <c r="D380" s="48" t="s">
        <v>95</v>
      </c>
      <c r="E380" s="48" t="s">
        <v>283</v>
      </c>
      <c r="F380" s="76">
        <f t="shared" si="10"/>
        <v>14201.021</v>
      </c>
      <c r="G380" s="76">
        <f t="shared" si="10"/>
        <v>14201.021</v>
      </c>
    </row>
    <row r="381" spans="1:7" s="20" customFormat="1" ht="12.75">
      <c r="A381" s="8" t="s">
        <v>94</v>
      </c>
      <c r="B381" s="48" t="s">
        <v>172</v>
      </c>
      <c r="C381" s="48" t="s">
        <v>71</v>
      </c>
      <c r="D381" s="48" t="s">
        <v>96</v>
      </c>
      <c r="E381" s="48" t="s">
        <v>283</v>
      </c>
      <c r="F381" s="76">
        <f t="shared" si="10"/>
        <v>14201.021</v>
      </c>
      <c r="G381" s="76">
        <f t="shared" si="10"/>
        <v>14201.021</v>
      </c>
    </row>
    <row r="382" spans="1:7" s="20" customFormat="1" ht="12.75" customHeight="1">
      <c r="A382" s="8" t="s">
        <v>282</v>
      </c>
      <c r="B382" s="48" t="s">
        <v>172</v>
      </c>
      <c r="C382" s="48" t="s">
        <v>71</v>
      </c>
      <c r="D382" s="48" t="s">
        <v>97</v>
      </c>
      <c r="E382" s="48" t="s">
        <v>283</v>
      </c>
      <c r="F382" s="76">
        <f t="shared" si="10"/>
        <v>14201.021</v>
      </c>
      <c r="G382" s="76">
        <f t="shared" si="10"/>
        <v>14201.021</v>
      </c>
    </row>
    <row r="383" spans="1:7" s="20" customFormat="1" ht="21.75" customHeight="1">
      <c r="A383" s="8" t="s">
        <v>100</v>
      </c>
      <c r="B383" s="48" t="s">
        <v>172</v>
      </c>
      <c r="C383" s="48" t="s">
        <v>71</v>
      </c>
      <c r="D383" s="48" t="s">
        <v>98</v>
      </c>
      <c r="E383" s="48" t="s">
        <v>283</v>
      </c>
      <c r="F383" s="76">
        <f>F385+F384+F386</f>
        <v>14201.021</v>
      </c>
      <c r="G383" s="76">
        <f>G385+G384+G386</f>
        <v>14201.021</v>
      </c>
    </row>
    <row r="384" spans="1:7" s="20" customFormat="1" ht="45">
      <c r="A384" s="9" t="s">
        <v>28</v>
      </c>
      <c r="B384" s="47" t="s">
        <v>172</v>
      </c>
      <c r="C384" s="47" t="s">
        <v>71</v>
      </c>
      <c r="D384" s="47" t="s">
        <v>98</v>
      </c>
      <c r="E384" s="47" t="s">
        <v>26</v>
      </c>
      <c r="F384" s="70">
        <v>12252.547</v>
      </c>
      <c r="G384" s="70">
        <v>12252.547</v>
      </c>
    </row>
    <row r="385" spans="1:7" s="20" customFormat="1" ht="21.75" customHeight="1">
      <c r="A385" s="9" t="s">
        <v>27</v>
      </c>
      <c r="B385" s="47" t="s">
        <v>172</v>
      </c>
      <c r="C385" s="47" t="s">
        <v>71</v>
      </c>
      <c r="D385" s="47" t="s">
        <v>98</v>
      </c>
      <c r="E385" s="47" t="s">
        <v>30</v>
      </c>
      <c r="F385" s="70">
        <v>1946.774</v>
      </c>
      <c r="G385" s="70">
        <v>1946.774</v>
      </c>
    </row>
    <row r="386" spans="1:7" s="20" customFormat="1" ht="14.25" customHeight="1">
      <c r="A386" s="9" t="s">
        <v>22</v>
      </c>
      <c r="B386" s="47" t="s">
        <v>172</v>
      </c>
      <c r="C386" s="47" t="s">
        <v>71</v>
      </c>
      <c r="D386" s="47" t="s">
        <v>98</v>
      </c>
      <c r="E386" s="47" t="s">
        <v>21</v>
      </c>
      <c r="F386" s="70">
        <v>1.7</v>
      </c>
      <c r="G386" s="70">
        <v>1.7</v>
      </c>
    </row>
    <row r="387" spans="1:7" s="20" customFormat="1" ht="12.75" customHeight="1">
      <c r="A387" s="6" t="s">
        <v>217</v>
      </c>
      <c r="B387" s="46" t="s">
        <v>172</v>
      </c>
      <c r="C387" s="46" t="s">
        <v>216</v>
      </c>
      <c r="D387" s="46"/>
      <c r="E387" s="46"/>
      <c r="F387" s="75">
        <f aca="true" t="shared" si="11" ref="F387:G389">F388</f>
        <v>2023.6</v>
      </c>
      <c r="G387" s="75">
        <f t="shared" si="11"/>
        <v>2092.7</v>
      </c>
    </row>
    <row r="388" spans="1:7" s="20" customFormat="1" ht="36" customHeight="1">
      <c r="A388" s="8" t="s">
        <v>526</v>
      </c>
      <c r="B388" s="48" t="s">
        <v>172</v>
      </c>
      <c r="C388" s="48" t="s">
        <v>216</v>
      </c>
      <c r="D388" s="48" t="s">
        <v>527</v>
      </c>
      <c r="E388" s="47"/>
      <c r="F388" s="76">
        <f t="shared" si="11"/>
        <v>2023.6</v>
      </c>
      <c r="G388" s="76">
        <f t="shared" si="11"/>
        <v>2092.7</v>
      </c>
    </row>
    <row r="389" spans="1:7" s="20" customFormat="1" ht="24" customHeight="1">
      <c r="A389" s="8" t="s">
        <v>524</v>
      </c>
      <c r="B389" s="48" t="s">
        <v>172</v>
      </c>
      <c r="C389" s="48" t="s">
        <v>216</v>
      </c>
      <c r="D389" s="48" t="s">
        <v>523</v>
      </c>
      <c r="E389" s="48" t="s">
        <v>283</v>
      </c>
      <c r="F389" s="76">
        <f t="shared" si="11"/>
        <v>2023.6</v>
      </c>
      <c r="G389" s="76">
        <f t="shared" si="11"/>
        <v>2092.7</v>
      </c>
    </row>
    <row r="390" spans="1:7" s="20" customFormat="1" ht="12" customHeight="1">
      <c r="A390" s="9" t="s">
        <v>25</v>
      </c>
      <c r="B390" s="48" t="s">
        <v>172</v>
      </c>
      <c r="C390" s="47" t="s">
        <v>216</v>
      </c>
      <c r="D390" s="47" t="s">
        <v>523</v>
      </c>
      <c r="E390" s="47" t="s">
        <v>284</v>
      </c>
      <c r="F390" s="70">
        <v>2023.6</v>
      </c>
      <c r="G390" s="70">
        <v>2092.7</v>
      </c>
    </row>
    <row r="391" spans="1:7" s="20" customFormat="1" ht="33.75" customHeight="1">
      <c r="A391" s="6" t="s">
        <v>203</v>
      </c>
      <c r="B391" s="46" t="s">
        <v>172</v>
      </c>
      <c r="C391" s="46" t="s">
        <v>764</v>
      </c>
      <c r="D391" s="47"/>
      <c r="E391" s="47"/>
      <c r="F391" s="75">
        <f>F392</f>
        <v>6102.8</v>
      </c>
      <c r="G391" s="75">
        <f>G392</f>
        <v>6102.8</v>
      </c>
    </row>
    <row r="392" spans="1:7" s="20" customFormat="1" ht="61.5" customHeight="1">
      <c r="A392" s="8" t="s">
        <v>601</v>
      </c>
      <c r="B392" s="48" t="s">
        <v>172</v>
      </c>
      <c r="C392" s="48" t="s">
        <v>764</v>
      </c>
      <c r="D392" s="48" t="s">
        <v>263</v>
      </c>
      <c r="E392" s="48" t="s">
        <v>283</v>
      </c>
      <c r="F392" s="76">
        <f>F393</f>
        <v>6102.8</v>
      </c>
      <c r="G392" s="76">
        <f>G393</f>
        <v>6102.8</v>
      </c>
    </row>
    <row r="393" spans="1:7" s="20" customFormat="1" ht="12" customHeight="1">
      <c r="A393" s="9" t="s">
        <v>25</v>
      </c>
      <c r="B393" s="47" t="s">
        <v>172</v>
      </c>
      <c r="C393" s="47" t="s">
        <v>764</v>
      </c>
      <c r="D393" s="47" t="s">
        <v>263</v>
      </c>
      <c r="E393" s="47" t="s">
        <v>284</v>
      </c>
      <c r="F393" s="70">
        <v>6102.8</v>
      </c>
      <c r="G393" s="70">
        <v>6102.8</v>
      </c>
    </row>
    <row r="394" spans="1:7" s="29" customFormat="1" ht="20.25" customHeight="1">
      <c r="A394" s="6" t="s">
        <v>143</v>
      </c>
      <c r="B394" s="46" t="s">
        <v>172</v>
      </c>
      <c r="C394" s="46" t="s">
        <v>141</v>
      </c>
      <c r="D394" s="46"/>
      <c r="E394" s="46"/>
      <c r="F394" s="75">
        <f>F395</f>
        <v>0</v>
      </c>
      <c r="G394" s="75">
        <f>G395</f>
        <v>0</v>
      </c>
    </row>
    <row r="395" spans="1:7" s="22" customFormat="1" ht="44.25" customHeight="1">
      <c r="A395" s="8" t="s">
        <v>313</v>
      </c>
      <c r="B395" s="48" t="s">
        <v>172</v>
      </c>
      <c r="C395" s="48" t="s">
        <v>141</v>
      </c>
      <c r="D395" s="48" t="s">
        <v>299</v>
      </c>
      <c r="E395" s="48" t="s">
        <v>283</v>
      </c>
      <c r="F395" s="76">
        <f>F396</f>
        <v>0</v>
      </c>
      <c r="G395" s="76">
        <f>G396</f>
        <v>0</v>
      </c>
    </row>
    <row r="396" spans="1:7" s="21" customFormat="1" ht="12.75" customHeight="1">
      <c r="A396" s="9" t="s">
        <v>25</v>
      </c>
      <c r="B396" s="47" t="s">
        <v>172</v>
      </c>
      <c r="C396" s="47" t="s">
        <v>141</v>
      </c>
      <c r="D396" s="47" t="s">
        <v>299</v>
      </c>
      <c r="E396" s="47" t="s">
        <v>284</v>
      </c>
      <c r="F396" s="70">
        <v>0</v>
      </c>
      <c r="G396" s="70">
        <v>0</v>
      </c>
    </row>
    <row r="397" spans="1:7" s="20" customFormat="1" ht="33.75" customHeight="1">
      <c r="A397" s="6" t="s">
        <v>198</v>
      </c>
      <c r="B397" s="46" t="s">
        <v>172</v>
      </c>
      <c r="C397" s="46" t="s">
        <v>193</v>
      </c>
      <c r="D397" s="46"/>
      <c r="E397" s="46"/>
      <c r="F397" s="75">
        <f>F398+F406</f>
        <v>16281.1</v>
      </c>
      <c r="G397" s="75">
        <f>G398+G406</f>
        <v>16281.1</v>
      </c>
    </row>
    <row r="398" spans="1:7" s="20" customFormat="1" ht="31.5">
      <c r="A398" s="6" t="s">
        <v>199</v>
      </c>
      <c r="B398" s="46" t="s">
        <v>172</v>
      </c>
      <c r="C398" s="46" t="s">
        <v>194</v>
      </c>
      <c r="D398" s="46"/>
      <c r="E398" s="46" t="s">
        <v>245</v>
      </c>
      <c r="F398" s="75">
        <f>F399+F402</f>
        <v>16281.1</v>
      </c>
      <c r="G398" s="75">
        <f>G399+G402</f>
        <v>16281.1</v>
      </c>
    </row>
    <row r="399" spans="1:7" s="20" customFormat="1" ht="33.75">
      <c r="A399" s="8" t="s">
        <v>300</v>
      </c>
      <c r="B399" s="48" t="s">
        <v>172</v>
      </c>
      <c r="C399" s="48" t="s">
        <v>194</v>
      </c>
      <c r="D399" s="48" t="s">
        <v>162</v>
      </c>
      <c r="E399" s="48" t="s">
        <v>283</v>
      </c>
      <c r="F399" s="76">
        <f>F400</f>
        <v>16281.1</v>
      </c>
      <c r="G399" s="76">
        <f>G400</f>
        <v>16281.1</v>
      </c>
    </row>
    <row r="400" spans="1:7" s="20" customFormat="1" ht="33.75">
      <c r="A400" s="8" t="s">
        <v>132</v>
      </c>
      <c r="B400" s="48" t="s">
        <v>172</v>
      </c>
      <c r="C400" s="48" t="s">
        <v>194</v>
      </c>
      <c r="D400" s="48" t="s">
        <v>460</v>
      </c>
      <c r="E400" s="48" t="s">
        <v>283</v>
      </c>
      <c r="F400" s="76">
        <f>F401</f>
        <v>16281.1</v>
      </c>
      <c r="G400" s="76">
        <f>G401</f>
        <v>16281.1</v>
      </c>
    </row>
    <row r="401" spans="1:7" s="20" customFormat="1" ht="12.75">
      <c r="A401" s="9" t="s">
        <v>25</v>
      </c>
      <c r="B401" s="47" t="s">
        <v>172</v>
      </c>
      <c r="C401" s="47" t="s">
        <v>194</v>
      </c>
      <c r="D401" s="47" t="s">
        <v>460</v>
      </c>
      <c r="E401" s="47" t="s">
        <v>284</v>
      </c>
      <c r="F401" s="70">
        <v>16281.1</v>
      </c>
      <c r="G401" s="70">
        <v>16281.1</v>
      </c>
    </row>
    <row r="402" spans="1:7" s="20" customFormat="1" ht="12.75">
      <c r="A402" s="8" t="s">
        <v>148</v>
      </c>
      <c r="B402" s="48" t="s">
        <v>172</v>
      </c>
      <c r="C402" s="48" t="s">
        <v>194</v>
      </c>
      <c r="D402" s="48" t="s">
        <v>95</v>
      </c>
      <c r="E402" s="48" t="s">
        <v>283</v>
      </c>
      <c r="F402" s="76">
        <f aca="true" t="shared" si="12" ref="F402:G404">F403</f>
        <v>0</v>
      </c>
      <c r="G402" s="76">
        <f t="shared" si="12"/>
        <v>0</v>
      </c>
    </row>
    <row r="403" spans="1:7" s="20" customFormat="1" ht="12.75">
      <c r="A403" s="8" t="s">
        <v>158</v>
      </c>
      <c r="B403" s="48" t="s">
        <v>172</v>
      </c>
      <c r="C403" s="48" t="s">
        <v>194</v>
      </c>
      <c r="D403" s="48" t="s">
        <v>159</v>
      </c>
      <c r="E403" s="48" t="s">
        <v>283</v>
      </c>
      <c r="F403" s="76">
        <f t="shared" si="12"/>
        <v>0</v>
      </c>
      <c r="G403" s="76">
        <f t="shared" si="12"/>
        <v>0</v>
      </c>
    </row>
    <row r="404" spans="1:7" s="20" customFormat="1" ht="12.75">
      <c r="A404" s="8" t="s">
        <v>161</v>
      </c>
      <c r="B404" s="48" t="s">
        <v>172</v>
      </c>
      <c r="C404" s="48" t="s">
        <v>194</v>
      </c>
      <c r="D404" s="48" t="s">
        <v>160</v>
      </c>
      <c r="E404" s="48" t="s">
        <v>283</v>
      </c>
      <c r="F404" s="76">
        <f t="shared" si="12"/>
        <v>0</v>
      </c>
      <c r="G404" s="76">
        <f t="shared" si="12"/>
        <v>0</v>
      </c>
    </row>
    <row r="405" spans="1:7" s="20" customFormat="1" ht="12.75">
      <c r="A405" s="9" t="s">
        <v>25</v>
      </c>
      <c r="B405" s="47" t="s">
        <v>172</v>
      </c>
      <c r="C405" s="47" t="s">
        <v>194</v>
      </c>
      <c r="D405" s="47" t="s">
        <v>160</v>
      </c>
      <c r="E405" s="47" t="s">
        <v>284</v>
      </c>
      <c r="F405" s="70">
        <v>0</v>
      </c>
      <c r="G405" s="70">
        <v>0</v>
      </c>
    </row>
    <row r="406" spans="1:7" s="29" customFormat="1" ht="21">
      <c r="A406" s="6" t="s">
        <v>562</v>
      </c>
      <c r="B406" s="46" t="s">
        <v>172</v>
      </c>
      <c r="C406" s="46" t="s">
        <v>561</v>
      </c>
      <c r="D406" s="46"/>
      <c r="E406" s="46"/>
      <c r="F406" s="75">
        <f aca="true" t="shared" si="13" ref="F406:G408">F407</f>
        <v>0</v>
      </c>
      <c r="G406" s="75">
        <f t="shared" si="13"/>
        <v>0</v>
      </c>
    </row>
    <row r="407" spans="1:7" s="20" customFormat="1" ht="12.75">
      <c r="A407" s="8" t="s">
        <v>148</v>
      </c>
      <c r="B407" s="48" t="s">
        <v>172</v>
      </c>
      <c r="C407" s="48" t="s">
        <v>561</v>
      </c>
      <c r="D407" s="48" t="s">
        <v>95</v>
      </c>
      <c r="E407" s="48" t="s">
        <v>283</v>
      </c>
      <c r="F407" s="76">
        <f t="shared" si="13"/>
        <v>0</v>
      </c>
      <c r="G407" s="76">
        <f t="shared" si="13"/>
        <v>0</v>
      </c>
    </row>
    <row r="408" spans="1:7" s="22" customFormat="1" ht="70.5" customHeight="1">
      <c r="A408" s="35" t="s">
        <v>558</v>
      </c>
      <c r="B408" s="48" t="s">
        <v>172</v>
      </c>
      <c r="C408" s="48" t="s">
        <v>561</v>
      </c>
      <c r="D408" s="48" t="s">
        <v>559</v>
      </c>
      <c r="E408" s="48" t="s">
        <v>283</v>
      </c>
      <c r="F408" s="76">
        <f t="shared" si="13"/>
        <v>0</v>
      </c>
      <c r="G408" s="76">
        <f t="shared" si="13"/>
        <v>0</v>
      </c>
    </row>
    <row r="409" spans="1:7" s="20" customFormat="1" ht="12.75">
      <c r="A409" s="9" t="s">
        <v>25</v>
      </c>
      <c r="B409" s="47" t="s">
        <v>172</v>
      </c>
      <c r="C409" s="47" t="s">
        <v>561</v>
      </c>
      <c r="D409" s="47" t="s">
        <v>559</v>
      </c>
      <c r="E409" s="47" t="s">
        <v>284</v>
      </c>
      <c r="F409" s="70">
        <v>0</v>
      </c>
      <c r="G409" s="70">
        <v>0</v>
      </c>
    </row>
    <row r="410" spans="1:7" ht="28.5" customHeight="1">
      <c r="A410" s="5" t="s">
        <v>394</v>
      </c>
      <c r="B410" s="83" t="s">
        <v>314</v>
      </c>
      <c r="C410" s="84" t="s">
        <v>245</v>
      </c>
      <c r="D410" s="84"/>
      <c r="E410" s="84" t="s">
        <v>245</v>
      </c>
      <c r="F410" s="78">
        <f aca="true" t="shared" si="14" ref="F410:G414">F411</f>
        <v>1373.249</v>
      </c>
      <c r="G410" s="78">
        <f t="shared" si="14"/>
        <v>1373.249</v>
      </c>
    </row>
    <row r="411" spans="1:7" ht="34.5" customHeight="1">
      <c r="A411" s="6" t="s">
        <v>70</v>
      </c>
      <c r="B411" s="85" t="s">
        <v>314</v>
      </c>
      <c r="C411" s="46" t="s">
        <v>71</v>
      </c>
      <c r="D411" s="46"/>
      <c r="E411" s="46" t="s">
        <v>245</v>
      </c>
      <c r="F411" s="75">
        <f t="shared" si="14"/>
        <v>1373.249</v>
      </c>
      <c r="G411" s="75">
        <f t="shared" si="14"/>
        <v>1373.249</v>
      </c>
    </row>
    <row r="412" spans="1:7" ht="12" customHeight="1">
      <c r="A412" s="8" t="s">
        <v>148</v>
      </c>
      <c r="B412" s="86" t="s">
        <v>314</v>
      </c>
      <c r="C412" s="48" t="s">
        <v>71</v>
      </c>
      <c r="D412" s="48" t="s">
        <v>95</v>
      </c>
      <c r="E412" s="46"/>
      <c r="F412" s="76">
        <f t="shared" si="14"/>
        <v>1373.249</v>
      </c>
      <c r="G412" s="76">
        <f t="shared" si="14"/>
        <v>1373.249</v>
      </c>
    </row>
    <row r="413" spans="1:7" ht="12.75" customHeight="1">
      <c r="A413" s="8" t="s">
        <v>94</v>
      </c>
      <c r="B413" s="86" t="s">
        <v>314</v>
      </c>
      <c r="C413" s="48" t="s">
        <v>71</v>
      </c>
      <c r="D413" s="48" t="s">
        <v>96</v>
      </c>
      <c r="E413" s="46"/>
      <c r="F413" s="76">
        <f t="shared" si="14"/>
        <v>1373.249</v>
      </c>
      <c r="G413" s="76">
        <f t="shared" si="14"/>
        <v>1373.249</v>
      </c>
    </row>
    <row r="414" spans="1:7" ht="12" customHeight="1">
      <c r="A414" s="10" t="s">
        <v>282</v>
      </c>
      <c r="B414" s="86" t="s">
        <v>314</v>
      </c>
      <c r="C414" s="48" t="s">
        <v>71</v>
      </c>
      <c r="D414" s="48" t="s">
        <v>97</v>
      </c>
      <c r="E414" s="48" t="s">
        <v>283</v>
      </c>
      <c r="F414" s="76">
        <f t="shared" si="14"/>
        <v>1373.249</v>
      </c>
      <c r="G414" s="76">
        <f t="shared" si="14"/>
        <v>1373.249</v>
      </c>
    </row>
    <row r="415" spans="1:7" ht="21.75" customHeight="1">
      <c r="A415" s="10" t="s">
        <v>100</v>
      </c>
      <c r="B415" s="86" t="s">
        <v>314</v>
      </c>
      <c r="C415" s="48" t="s">
        <v>71</v>
      </c>
      <c r="D415" s="48" t="s">
        <v>98</v>
      </c>
      <c r="E415" s="48" t="s">
        <v>283</v>
      </c>
      <c r="F415" s="76">
        <f>F416+F417</f>
        <v>1373.249</v>
      </c>
      <c r="G415" s="76">
        <f>G416+G417</f>
        <v>1373.249</v>
      </c>
    </row>
    <row r="416" spans="1:7" ht="45" customHeight="1">
      <c r="A416" s="11" t="s">
        <v>28</v>
      </c>
      <c r="B416" s="87" t="s">
        <v>314</v>
      </c>
      <c r="C416" s="47" t="s">
        <v>71</v>
      </c>
      <c r="D416" s="48" t="s">
        <v>98</v>
      </c>
      <c r="E416" s="47" t="s">
        <v>26</v>
      </c>
      <c r="F416" s="70">
        <v>1313.249</v>
      </c>
      <c r="G416" s="70">
        <v>1313.249</v>
      </c>
    </row>
    <row r="417" spans="1:7" ht="21.75" customHeight="1">
      <c r="A417" s="11" t="s">
        <v>27</v>
      </c>
      <c r="B417" s="87" t="s">
        <v>314</v>
      </c>
      <c r="C417" s="47" t="s">
        <v>71</v>
      </c>
      <c r="D417" s="48" t="s">
        <v>98</v>
      </c>
      <c r="E417" s="47" t="s">
        <v>30</v>
      </c>
      <c r="F417" s="70">
        <v>60</v>
      </c>
      <c r="G417" s="70">
        <v>60</v>
      </c>
    </row>
    <row r="418" spans="1:7" ht="41.25" customHeight="1">
      <c r="A418" s="5" t="s">
        <v>398</v>
      </c>
      <c r="B418" s="83" t="s">
        <v>165</v>
      </c>
      <c r="C418" s="84" t="s">
        <v>245</v>
      </c>
      <c r="D418" s="84"/>
      <c r="E418" s="84" t="s">
        <v>245</v>
      </c>
      <c r="F418" s="74">
        <f>F419+F423+F460+F474</f>
        <v>250602.01</v>
      </c>
      <c r="G418" s="74">
        <f>G419+G423+G460+G474</f>
        <v>256769.81</v>
      </c>
    </row>
    <row r="419" spans="1:7" ht="10.5" customHeight="1">
      <c r="A419" s="12" t="s">
        <v>167</v>
      </c>
      <c r="B419" s="85" t="s">
        <v>165</v>
      </c>
      <c r="C419" s="46" t="s">
        <v>168</v>
      </c>
      <c r="D419" s="46"/>
      <c r="E419" s="46" t="s">
        <v>245</v>
      </c>
      <c r="F419" s="75">
        <f aca="true" t="shared" si="15" ref="F419:G421">F420</f>
        <v>39983.7</v>
      </c>
      <c r="G419" s="75">
        <f t="shared" si="15"/>
        <v>40206.1</v>
      </c>
    </row>
    <row r="420" spans="1:7" s="20" customFormat="1" ht="34.5" customHeight="1">
      <c r="A420" s="8" t="s">
        <v>810</v>
      </c>
      <c r="B420" s="48" t="s">
        <v>165</v>
      </c>
      <c r="C420" s="48" t="s">
        <v>168</v>
      </c>
      <c r="D420" s="48" t="s">
        <v>20</v>
      </c>
      <c r="E420" s="48" t="s">
        <v>283</v>
      </c>
      <c r="F420" s="76">
        <f t="shared" si="15"/>
        <v>39983.7</v>
      </c>
      <c r="G420" s="76">
        <f t="shared" si="15"/>
        <v>40206.1</v>
      </c>
    </row>
    <row r="421" spans="1:7" s="20" customFormat="1" ht="23.25" customHeight="1">
      <c r="A421" s="8" t="s">
        <v>137</v>
      </c>
      <c r="B421" s="48" t="s">
        <v>165</v>
      </c>
      <c r="C421" s="48" t="s">
        <v>168</v>
      </c>
      <c r="D421" s="48" t="s">
        <v>422</v>
      </c>
      <c r="E421" s="48" t="s">
        <v>283</v>
      </c>
      <c r="F421" s="76">
        <f t="shared" si="15"/>
        <v>39983.7</v>
      </c>
      <c r="G421" s="76">
        <f t="shared" si="15"/>
        <v>40206.1</v>
      </c>
    </row>
    <row r="422" spans="1:7" s="20" customFormat="1" ht="23.25" customHeight="1">
      <c r="A422" s="9" t="s">
        <v>120</v>
      </c>
      <c r="B422" s="47" t="s">
        <v>165</v>
      </c>
      <c r="C422" s="47" t="s">
        <v>168</v>
      </c>
      <c r="D422" s="47" t="s">
        <v>422</v>
      </c>
      <c r="E422" s="47" t="s">
        <v>29</v>
      </c>
      <c r="F422" s="70">
        <v>39983.7</v>
      </c>
      <c r="G422" s="70">
        <v>40206.1</v>
      </c>
    </row>
    <row r="423" spans="1:7" s="20" customFormat="1" ht="12" customHeight="1">
      <c r="A423" s="6" t="s">
        <v>66</v>
      </c>
      <c r="B423" s="46" t="s">
        <v>165</v>
      </c>
      <c r="C423" s="46" t="s">
        <v>67</v>
      </c>
      <c r="D423" s="46"/>
      <c r="E423" s="46" t="s">
        <v>245</v>
      </c>
      <c r="F423" s="75">
        <f>F424+F457</f>
        <v>111744.902</v>
      </c>
      <c r="G423" s="75">
        <f>G424+G457</f>
        <v>116119.002</v>
      </c>
    </row>
    <row r="424" spans="1:7" s="22" customFormat="1" ht="33.75">
      <c r="A424" s="8" t="s">
        <v>810</v>
      </c>
      <c r="B424" s="48" t="s">
        <v>165</v>
      </c>
      <c r="C424" s="48" t="s">
        <v>67</v>
      </c>
      <c r="D424" s="48" t="s">
        <v>20</v>
      </c>
      <c r="E424" s="48" t="s">
        <v>283</v>
      </c>
      <c r="F424" s="76">
        <f>F425+F427+F429+F431+F433+F435+F437+F441+F443+F445+F447+F449+F451+F453+F455+F439</f>
        <v>108316.90000000001</v>
      </c>
      <c r="G424" s="76">
        <f>G425+G427+G429+G431+G433+G435+G437+G441+G443+G445+G447+G449+G451+G453+G455+G439</f>
        <v>112691</v>
      </c>
    </row>
    <row r="425" spans="1:7" s="22" customFormat="1" ht="33.75">
      <c r="A425" s="8" t="s">
        <v>34</v>
      </c>
      <c r="B425" s="48" t="s">
        <v>165</v>
      </c>
      <c r="C425" s="48" t="s">
        <v>67</v>
      </c>
      <c r="D425" s="48" t="s">
        <v>425</v>
      </c>
      <c r="E425" s="48" t="s">
        <v>283</v>
      </c>
      <c r="F425" s="76">
        <f>F426</f>
        <v>14352</v>
      </c>
      <c r="G425" s="76">
        <f>G426</f>
        <v>14926.1</v>
      </c>
    </row>
    <row r="426" spans="1:7" s="22" customFormat="1" ht="12.75">
      <c r="A426" s="9" t="s">
        <v>24</v>
      </c>
      <c r="B426" s="47" t="s">
        <v>165</v>
      </c>
      <c r="C426" s="47" t="s">
        <v>67</v>
      </c>
      <c r="D426" s="47" t="s">
        <v>425</v>
      </c>
      <c r="E426" s="47" t="s">
        <v>23</v>
      </c>
      <c r="F426" s="70">
        <v>14352</v>
      </c>
      <c r="G426" s="70">
        <v>14926.1</v>
      </c>
    </row>
    <row r="427" spans="1:7" s="22" customFormat="1" ht="45.75" customHeight="1">
      <c r="A427" s="8" t="s">
        <v>47</v>
      </c>
      <c r="B427" s="48" t="s">
        <v>165</v>
      </c>
      <c r="C427" s="48" t="s">
        <v>67</v>
      </c>
      <c r="D427" s="48" t="s">
        <v>426</v>
      </c>
      <c r="E427" s="48" t="s">
        <v>283</v>
      </c>
      <c r="F427" s="76">
        <f>F428</f>
        <v>808.1</v>
      </c>
      <c r="G427" s="76">
        <f>G428</f>
        <v>834.5</v>
      </c>
    </row>
    <row r="428" spans="1:7" s="22" customFormat="1" ht="12.75">
      <c r="A428" s="9" t="s">
        <v>24</v>
      </c>
      <c r="B428" s="47" t="s">
        <v>165</v>
      </c>
      <c r="C428" s="47" t="s">
        <v>67</v>
      </c>
      <c r="D428" s="47" t="s">
        <v>426</v>
      </c>
      <c r="E428" s="47" t="s">
        <v>23</v>
      </c>
      <c r="F428" s="70">
        <v>808.1</v>
      </c>
      <c r="G428" s="70">
        <v>834.5</v>
      </c>
    </row>
    <row r="429" spans="1:7" s="22" customFormat="1" ht="33.75">
      <c r="A429" s="8" t="s">
        <v>131</v>
      </c>
      <c r="B429" s="48" t="s">
        <v>165</v>
      </c>
      <c r="C429" s="48" t="s">
        <v>67</v>
      </c>
      <c r="D429" s="48" t="s">
        <v>427</v>
      </c>
      <c r="E429" s="48" t="s">
        <v>283</v>
      </c>
      <c r="F429" s="76">
        <f>F430</f>
        <v>8182.9</v>
      </c>
      <c r="G429" s="76">
        <f>G430</f>
        <v>8500.7</v>
      </c>
    </row>
    <row r="430" spans="1:7" s="22" customFormat="1" ht="12.75">
      <c r="A430" s="9" t="s">
        <v>24</v>
      </c>
      <c r="B430" s="47" t="s">
        <v>165</v>
      </c>
      <c r="C430" s="47" t="s">
        <v>67</v>
      </c>
      <c r="D430" s="47" t="s">
        <v>427</v>
      </c>
      <c r="E430" s="47" t="s">
        <v>23</v>
      </c>
      <c r="F430" s="70">
        <v>8182.9</v>
      </c>
      <c r="G430" s="70">
        <v>8500.7</v>
      </c>
    </row>
    <row r="431" spans="1:7" s="22" customFormat="1" ht="57.75" customHeight="1">
      <c r="A431" s="8" t="s">
        <v>428</v>
      </c>
      <c r="B431" s="48" t="s">
        <v>165</v>
      </c>
      <c r="C431" s="48" t="s">
        <v>67</v>
      </c>
      <c r="D431" s="48" t="s">
        <v>429</v>
      </c>
      <c r="E431" s="48" t="s">
        <v>283</v>
      </c>
      <c r="F431" s="76">
        <f>F432</f>
        <v>86.9</v>
      </c>
      <c r="G431" s="76">
        <f>G432</f>
        <v>90.4</v>
      </c>
    </row>
    <row r="432" spans="1:7" s="22" customFormat="1" ht="12.75">
      <c r="A432" s="9" t="s">
        <v>24</v>
      </c>
      <c r="B432" s="47" t="s">
        <v>165</v>
      </c>
      <c r="C432" s="47" t="s">
        <v>67</v>
      </c>
      <c r="D432" s="47" t="s">
        <v>429</v>
      </c>
      <c r="E432" s="47" t="s">
        <v>23</v>
      </c>
      <c r="F432" s="70">
        <v>86.9</v>
      </c>
      <c r="G432" s="70">
        <v>90.4</v>
      </c>
    </row>
    <row r="433" spans="1:7" s="22" customFormat="1" ht="45">
      <c r="A433" s="8" t="s">
        <v>431</v>
      </c>
      <c r="B433" s="48" t="s">
        <v>165</v>
      </c>
      <c r="C433" s="48" t="s">
        <v>67</v>
      </c>
      <c r="D433" s="48" t="s">
        <v>432</v>
      </c>
      <c r="E433" s="48" t="s">
        <v>283</v>
      </c>
      <c r="F433" s="76">
        <f>F434</f>
        <v>6.5</v>
      </c>
      <c r="G433" s="76">
        <f>G434</f>
        <v>6.5</v>
      </c>
    </row>
    <row r="434" spans="1:7" s="22" customFormat="1" ht="12.75">
      <c r="A434" s="9" t="s">
        <v>24</v>
      </c>
      <c r="B434" s="47" t="s">
        <v>165</v>
      </c>
      <c r="C434" s="47" t="s">
        <v>67</v>
      </c>
      <c r="D434" s="47" t="s">
        <v>432</v>
      </c>
      <c r="E434" s="47" t="s">
        <v>23</v>
      </c>
      <c r="F434" s="70">
        <v>6.5</v>
      </c>
      <c r="G434" s="70">
        <v>6.5</v>
      </c>
    </row>
    <row r="435" spans="1:7" s="22" customFormat="1" ht="56.25">
      <c r="A435" s="27" t="s">
        <v>399</v>
      </c>
      <c r="B435" s="48" t="s">
        <v>165</v>
      </c>
      <c r="C435" s="48" t="s">
        <v>67</v>
      </c>
      <c r="D435" s="48" t="s">
        <v>434</v>
      </c>
      <c r="E435" s="48" t="s">
        <v>283</v>
      </c>
      <c r="F435" s="76">
        <f>F436</f>
        <v>619</v>
      </c>
      <c r="G435" s="76">
        <f>G436</f>
        <v>651.3</v>
      </c>
    </row>
    <row r="436" spans="1:7" s="22" customFormat="1" ht="12.75">
      <c r="A436" s="9" t="s">
        <v>24</v>
      </c>
      <c r="B436" s="47" t="s">
        <v>165</v>
      </c>
      <c r="C436" s="47" t="s">
        <v>67</v>
      </c>
      <c r="D436" s="47" t="s">
        <v>434</v>
      </c>
      <c r="E436" s="47" t="s">
        <v>23</v>
      </c>
      <c r="F436" s="70">
        <v>619</v>
      </c>
      <c r="G436" s="70">
        <v>651.3</v>
      </c>
    </row>
    <row r="437" spans="1:7" s="22" customFormat="1" ht="22.5">
      <c r="A437" s="8" t="s">
        <v>138</v>
      </c>
      <c r="B437" s="48" t="s">
        <v>165</v>
      </c>
      <c r="C437" s="48" t="s">
        <v>67</v>
      </c>
      <c r="D437" s="48" t="s">
        <v>435</v>
      </c>
      <c r="E437" s="48" t="s">
        <v>283</v>
      </c>
      <c r="F437" s="76">
        <f>F438</f>
        <v>16658.8</v>
      </c>
      <c r="G437" s="76">
        <f>G438</f>
        <v>18384</v>
      </c>
    </row>
    <row r="438" spans="1:7" s="22" customFormat="1" ht="12.75">
      <c r="A438" s="9" t="s">
        <v>24</v>
      </c>
      <c r="B438" s="47" t="s">
        <v>165</v>
      </c>
      <c r="C438" s="47" t="s">
        <v>67</v>
      </c>
      <c r="D438" s="47" t="s">
        <v>435</v>
      </c>
      <c r="E438" s="47" t="s">
        <v>23</v>
      </c>
      <c r="F438" s="70">
        <v>16658.8</v>
      </c>
      <c r="G438" s="70">
        <v>18384</v>
      </c>
    </row>
    <row r="439" spans="1:7" s="22" customFormat="1" ht="45">
      <c r="A439" s="8" t="s">
        <v>675</v>
      </c>
      <c r="B439" s="48" t="s">
        <v>165</v>
      </c>
      <c r="C439" s="48" t="s">
        <v>67</v>
      </c>
      <c r="D439" s="48" t="s">
        <v>674</v>
      </c>
      <c r="E439" s="48" t="s">
        <v>283</v>
      </c>
      <c r="F439" s="76">
        <f>F440</f>
        <v>20.6</v>
      </c>
      <c r="G439" s="76">
        <f>G440</f>
        <v>20.6</v>
      </c>
    </row>
    <row r="440" spans="1:7" s="22" customFormat="1" ht="12.75">
      <c r="A440" s="9" t="s">
        <v>24</v>
      </c>
      <c r="B440" s="47" t="s">
        <v>165</v>
      </c>
      <c r="C440" s="47" t="s">
        <v>67</v>
      </c>
      <c r="D440" s="47" t="s">
        <v>674</v>
      </c>
      <c r="E440" s="47" t="s">
        <v>23</v>
      </c>
      <c r="F440" s="70">
        <v>20.6</v>
      </c>
      <c r="G440" s="70">
        <v>20.6</v>
      </c>
    </row>
    <row r="441" spans="1:7" s="22" customFormat="1" ht="33.75">
      <c r="A441" s="8" t="s">
        <v>151</v>
      </c>
      <c r="B441" s="48" t="s">
        <v>165</v>
      </c>
      <c r="C441" s="48" t="s">
        <v>67</v>
      </c>
      <c r="D441" s="48" t="s">
        <v>436</v>
      </c>
      <c r="E441" s="48" t="s">
        <v>283</v>
      </c>
      <c r="F441" s="76">
        <f>F442</f>
        <v>0</v>
      </c>
      <c r="G441" s="76">
        <f>G442</f>
        <v>0</v>
      </c>
    </row>
    <row r="442" spans="1:7" s="22" customFormat="1" ht="12.75">
      <c r="A442" s="9" t="s">
        <v>24</v>
      </c>
      <c r="B442" s="47" t="s">
        <v>165</v>
      </c>
      <c r="C442" s="47" t="s">
        <v>67</v>
      </c>
      <c r="D442" s="47" t="s">
        <v>436</v>
      </c>
      <c r="E442" s="47" t="s">
        <v>23</v>
      </c>
      <c r="F442" s="70">
        <v>0</v>
      </c>
      <c r="G442" s="70">
        <v>0</v>
      </c>
    </row>
    <row r="443" spans="1:7" s="126" customFormat="1" ht="48" customHeight="1">
      <c r="A443" s="8" t="s">
        <v>35</v>
      </c>
      <c r="B443" s="48" t="s">
        <v>165</v>
      </c>
      <c r="C443" s="48" t="s">
        <v>67</v>
      </c>
      <c r="D443" s="48" t="s">
        <v>437</v>
      </c>
      <c r="E443" s="48" t="s">
        <v>283</v>
      </c>
      <c r="F443" s="76">
        <f>F444</f>
        <v>530.8</v>
      </c>
      <c r="G443" s="76">
        <f>G444</f>
        <v>552</v>
      </c>
    </row>
    <row r="444" spans="1:7" s="126" customFormat="1" ht="12.75">
      <c r="A444" s="9" t="s">
        <v>24</v>
      </c>
      <c r="B444" s="47" t="s">
        <v>165</v>
      </c>
      <c r="C444" s="47" t="s">
        <v>67</v>
      </c>
      <c r="D444" s="47" t="s">
        <v>437</v>
      </c>
      <c r="E444" s="47" t="s">
        <v>23</v>
      </c>
      <c r="F444" s="70">
        <v>530.8</v>
      </c>
      <c r="G444" s="70">
        <v>552</v>
      </c>
    </row>
    <row r="445" spans="1:7" s="126" customFormat="1" ht="33.75">
      <c r="A445" s="8" t="s">
        <v>149</v>
      </c>
      <c r="B445" s="48" t="s">
        <v>165</v>
      </c>
      <c r="C445" s="48" t="s">
        <v>67</v>
      </c>
      <c r="D445" s="48" t="s">
        <v>438</v>
      </c>
      <c r="E445" s="48" t="s">
        <v>283</v>
      </c>
      <c r="F445" s="76">
        <f>F446</f>
        <v>23044.9</v>
      </c>
      <c r="G445" s="76">
        <f>G446</f>
        <v>23044.9</v>
      </c>
    </row>
    <row r="446" spans="1:7" s="126" customFormat="1" ht="12.75">
      <c r="A446" s="9" t="s">
        <v>24</v>
      </c>
      <c r="B446" s="47" t="s">
        <v>165</v>
      </c>
      <c r="C446" s="47" t="s">
        <v>67</v>
      </c>
      <c r="D446" s="47" t="s">
        <v>438</v>
      </c>
      <c r="E446" s="47" t="s">
        <v>23</v>
      </c>
      <c r="F446" s="70">
        <v>23044.9</v>
      </c>
      <c r="G446" s="70">
        <v>23044.9</v>
      </c>
    </row>
    <row r="447" spans="1:7" s="126" customFormat="1" ht="93" customHeight="1">
      <c r="A447" s="23" t="s">
        <v>139</v>
      </c>
      <c r="B447" s="48" t="s">
        <v>165</v>
      </c>
      <c r="C447" s="48" t="s">
        <v>67</v>
      </c>
      <c r="D447" s="48" t="s">
        <v>439</v>
      </c>
      <c r="E447" s="48" t="s">
        <v>283</v>
      </c>
      <c r="F447" s="76">
        <f>F448</f>
        <v>0</v>
      </c>
      <c r="G447" s="76">
        <f>G448</f>
        <v>0</v>
      </c>
    </row>
    <row r="448" spans="1:7" s="22" customFormat="1" ht="12.75">
      <c r="A448" s="9" t="s">
        <v>24</v>
      </c>
      <c r="B448" s="47" t="s">
        <v>165</v>
      </c>
      <c r="C448" s="47" t="s">
        <v>67</v>
      </c>
      <c r="D448" s="47" t="s">
        <v>439</v>
      </c>
      <c r="E448" s="47" t="s">
        <v>23</v>
      </c>
      <c r="F448" s="70">
        <v>0</v>
      </c>
      <c r="G448" s="70">
        <v>0</v>
      </c>
    </row>
    <row r="449" spans="1:7" s="22" customFormat="1" ht="33.75">
      <c r="A449" s="8" t="s">
        <v>224</v>
      </c>
      <c r="B449" s="48" t="s">
        <v>165</v>
      </c>
      <c r="C449" s="48" t="s">
        <v>67</v>
      </c>
      <c r="D449" s="48" t="s">
        <v>440</v>
      </c>
      <c r="E449" s="48" t="s">
        <v>283</v>
      </c>
      <c r="F449" s="76">
        <f>F450</f>
        <v>41839.7</v>
      </c>
      <c r="G449" s="76">
        <f>G450</f>
        <v>43513.3</v>
      </c>
    </row>
    <row r="450" spans="1:7" s="22" customFormat="1" ht="12.75">
      <c r="A450" s="9" t="s">
        <v>24</v>
      </c>
      <c r="B450" s="47" t="s">
        <v>165</v>
      </c>
      <c r="C450" s="47" t="s">
        <v>67</v>
      </c>
      <c r="D450" s="47" t="s">
        <v>440</v>
      </c>
      <c r="E450" s="47" t="s">
        <v>23</v>
      </c>
      <c r="F450" s="70">
        <v>41839.7</v>
      </c>
      <c r="G450" s="70">
        <v>43513.3</v>
      </c>
    </row>
    <row r="451" spans="1:7" s="22" customFormat="1" ht="56.25">
      <c r="A451" s="8" t="s">
        <v>91</v>
      </c>
      <c r="B451" s="48" t="s">
        <v>165</v>
      </c>
      <c r="C451" s="48" t="s">
        <v>67</v>
      </c>
      <c r="D451" s="48" t="s">
        <v>441</v>
      </c>
      <c r="E451" s="48" t="s">
        <v>283</v>
      </c>
      <c r="F451" s="76">
        <f>F452</f>
        <v>391.1</v>
      </c>
      <c r="G451" s="76">
        <f>G452</f>
        <v>391.1</v>
      </c>
    </row>
    <row r="452" spans="1:7" s="22" customFormat="1" ht="12.75">
      <c r="A452" s="9" t="s">
        <v>24</v>
      </c>
      <c r="B452" s="47" t="s">
        <v>165</v>
      </c>
      <c r="C452" s="47" t="s">
        <v>67</v>
      </c>
      <c r="D452" s="47" t="s">
        <v>441</v>
      </c>
      <c r="E452" s="47" t="s">
        <v>23</v>
      </c>
      <c r="F452" s="70">
        <v>391.1</v>
      </c>
      <c r="G452" s="70">
        <v>391.1</v>
      </c>
    </row>
    <row r="453" spans="1:7" s="22" customFormat="1" ht="22.5">
      <c r="A453" s="27" t="s">
        <v>443</v>
      </c>
      <c r="B453" s="48" t="s">
        <v>165</v>
      </c>
      <c r="C453" s="48" t="s">
        <v>67</v>
      </c>
      <c r="D453" s="48" t="s">
        <v>442</v>
      </c>
      <c r="E453" s="48" t="s">
        <v>283</v>
      </c>
      <c r="F453" s="76">
        <f>F454</f>
        <v>0.2</v>
      </c>
      <c r="G453" s="76">
        <f>G454</f>
        <v>0.2</v>
      </c>
    </row>
    <row r="454" spans="1:7" s="22" customFormat="1" ht="12.75">
      <c r="A454" s="9" t="s">
        <v>24</v>
      </c>
      <c r="B454" s="47" t="s">
        <v>165</v>
      </c>
      <c r="C454" s="47" t="s">
        <v>67</v>
      </c>
      <c r="D454" s="47" t="s">
        <v>442</v>
      </c>
      <c r="E454" s="47" t="s">
        <v>23</v>
      </c>
      <c r="F454" s="70">
        <v>0.2</v>
      </c>
      <c r="G454" s="70">
        <v>0.2</v>
      </c>
    </row>
    <row r="455" spans="1:7" s="22" customFormat="1" ht="72" customHeight="1">
      <c r="A455" s="16" t="s">
        <v>446</v>
      </c>
      <c r="B455" s="48" t="s">
        <v>165</v>
      </c>
      <c r="C455" s="48" t="s">
        <v>67</v>
      </c>
      <c r="D455" s="48" t="s">
        <v>445</v>
      </c>
      <c r="E455" s="48" t="s">
        <v>283</v>
      </c>
      <c r="F455" s="76">
        <f>F456</f>
        <v>1775.4</v>
      </c>
      <c r="G455" s="76">
        <f>G456</f>
        <v>1775.4</v>
      </c>
    </row>
    <row r="456" spans="1:7" s="22" customFormat="1" ht="12.75">
      <c r="A456" s="9" t="s">
        <v>24</v>
      </c>
      <c r="B456" s="47" t="s">
        <v>165</v>
      </c>
      <c r="C456" s="47" t="s">
        <v>67</v>
      </c>
      <c r="D456" s="47" t="s">
        <v>445</v>
      </c>
      <c r="E456" s="47" t="s">
        <v>23</v>
      </c>
      <c r="F456" s="70">
        <v>1775.4</v>
      </c>
      <c r="G456" s="70">
        <v>1775.4</v>
      </c>
    </row>
    <row r="457" spans="1:7" s="20" customFormat="1" ht="12.75">
      <c r="A457" s="8" t="s">
        <v>148</v>
      </c>
      <c r="B457" s="48" t="s">
        <v>165</v>
      </c>
      <c r="C457" s="48" t="s">
        <v>67</v>
      </c>
      <c r="D457" s="48" t="s">
        <v>95</v>
      </c>
      <c r="E457" s="48"/>
      <c r="F457" s="76">
        <f>F458</f>
        <v>3428.002</v>
      </c>
      <c r="G457" s="76">
        <f>G458</f>
        <v>3428.002</v>
      </c>
    </row>
    <row r="458" spans="1:7" s="22" customFormat="1" ht="22.5">
      <c r="A458" s="8" t="s">
        <v>166</v>
      </c>
      <c r="B458" s="48" t="s">
        <v>165</v>
      </c>
      <c r="C458" s="48" t="s">
        <v>67</v>
      </c>
      <c r="D458" s="48" t="s">
        <v>109</v>
      </c>
      <c r="E458" s="48" t="s">
        <v>283</v>
      </c>
      <c r="F458" s="76">
        <f>F459</f>
        <v>3428.002</v>
      </c>
      <c r="G458" s="76">
        <f>G459</f>
        <v>3428.002</v>
      </c>
    </row>
    <row r="459" spans="1:7" s="20" customFormat="1" ht="12.75">
      <c r="A459" s="9" t="s">
        <v>24</v>
      </c>
      <c r="B459" s="47" t="s">
        <v>165</v>
      </c>
      <c r="C459" s="47" t="s">
        <v>67</v>
      </c>
      <c r="D459" s="47" t="s">
        <v>109</v>
      </c>
      <c r="E459" s="47" t="s">
        <v>23</v>
      </c>
      <c r="F459" s="70">
        <v>3428.002</v>
      </c>
      <c r="G459" s="70">
        <v>3428.002</v>
      </c>
    </row>
    <row r="460" spans="1:7" s="20" customFormat="1" ht="11.25" customHeight="1">
      <c r="A460" s="6" t="s">
        <v>135</v>
      </c>
      <c r="B460" s="46" t="s">
        <v>165</v>
      </c>
      <c r="C460" s="46" t="s">
        <v>136</v>
      </c>
      <c r="D460" s="46"/>
      <c r="E460" s="46" t="s">
        <v>245</v>
      </c>
      <c r="F460" s="75">
        <f>F461</f>
        <v>86942.79999999999</v>
      </c>
      <c r="G460" s="75">
        <f>G461</f>
        <v>88614.09999999999</v>
      </c>
    </row>
    <row r="461" spans="1:7" s="20" customFormat="1" ht="22.5">
      <c r="A461" s="8" t="s">
        <v>503</v>
      </c>
      <c r="B461" s="48" t="s">
        <v>165</v>
      </c>
      <c r="C461" s="48" t="s">
        <v>136</v>
      </c>
      <c r="D461" s="48" t="s">
        <v>20</v>
      </c>
      <c r="E461" s="48" t="s">
        <v>283</v>
      </c>
      <c r="F461" s="76">
        <f>F462+F464+F466+F468+F470+F472</f>
        <v>86942.79999999999</v>
      </c>
      <c r="G461" s="76">
        <f>G462+G464+G466+G468+G470+G472</f>
        <v>88614.09999999999</v>
      </c>
    </row>
    <row r="462" spans="1:7" s="20" customFormat="1" ht="111.75" customHeight="1">
      <c r="A462" s="23" t="s">
        <v>115</v>
      </c>
      <c r="B462" s="48" t="s">
        <v>165</v>
      </c>
      <c r="C462" s="48" t="s">
        <v>136</v>
      </c>
      <c r="D462" s="48" t="s">
        <v>424</v>
      </c>
      <c r="E462" s="48" t="s">
        <v>283</v>
      </c>
      <c r="F462" s="76">
        <f>F463</f>
        <v>0</v>
      </c>
      <c r="G462" s="76">
        <f>G463</f>
        <v>0</v>
      </c>
    </row>
    <row r="463" spans="1:7" s="20" customFormat="1" ht="12.75">
      <c r="A463" s="9" t="s">
        <v>24</v>
      </c>
      <c r="B463" s="47" t="s">
        <v>165</v>
      </c>
      <c r="C463" s="47" t="s">
        <v>136</v>
      </c>
      <c r="D463" s="47" t="s">
        <v>424</v>
      </c>
      <c r="E463" s="47" t="s">
        <v>23</v>
      </c>
      <c r="F463" s="70">
        <v>0</v>
      </c>
      <c r="G463" s="70">
        <v>0</v>
      </c>
    </row>
    <row r="464" spans="1:7" s="20" customFormat="1" ht="45">
      <c r="A464" s="8" t="s">
        <v>130</v>
      </c>
      <c r="B464" s="48" t="s">
        <v>165</v>
      </c>
      <c r="C464" s="48" t="s">
        <v>136</v>
      </c>
      <c r="D464" s="48" t="s">
        <v>449</v>
      </c>
      <c r="E464" s="48" t="s">
        <v>283</v>
      </c>
      <c r="F464" s="76">
        <f>F465</f>
        <v>22262.1</v>
      </c>
      <c r="G464" s="76">
        <f>G465</f>
        <v>22466.6</v>
      </c>
    </row>
    <row r="465" spans="1:7" s="20" customFormat="1" ht="22.5">
      <c r="A465" s="9" t="s">
        <v>120</v>
      </c>
      <c r="B465" s="47" t="s">
        <v>165</v>
      </c>
      <c r="C465" s="47" t="s">
        <v>136</v>
      </c>
      <c r="D465" s="47" t="s">
        <v>449</v>
      </c>
      <c r="E465" s="47" t="s">
        <v>29</v>
      </c>
      <c r="F465" s="70">
        <v>22262.1</v>
      </c>
      <c r="G465" s="70">
        <v>22466.6</v>
      </c>
    </row>
    <row r="466" spans="1:7" s="20" customFormat="1" ht="78.75">
      <c r="A466" s="23" t="s">
        <v>50</v>
      </c>
      <c r="B466" s="48" t="s">
        <v>165</v>
      </c>
      <c r="C466" s="48" t="s">
        <v>136</v>
      </c>
      <c r="D466" s="48" t="s">
        <v>451</v>
      </c>
      <c r="E466" s="48" t="s">
        <v>283</v>
      </c>
      <c r="F466" s="76">
        <f>F467</f>
        <v>38317.3</v>
      </c>
      <c r="G466" s="76">
        <f>G467</f>
        <v>38789.2</v>
      </c>
    </row>
    <row r="467" spans="1:7" s="20" customFormat="1" ht="12.75">
      <c r="A467" s="9" t="s">
        <v>24</v>
      </c>
      <c r="B467" s="47" t="s">
        <v>165</v>
      </c>
      <c r="C467" s="47" t="s">
        <v>136</v>
      </c>
      <c r="D467" s="47" t="s">
        <v>451</v>
      </c>
      <c r="E467" s="47" t="s">
        <v>23</v>
      </c>
      <c r="F467" s="70">
        <v>38317.3</v>
      </c>
      <c r="G467" s="70">
        <v>38789.2</v>
      </c>
    </row>
    <row r="468" spans="1:7" s="20" customFormat="1" ht="56.25">
      <c r="A468" s="23" t="s">
        <v>114</v>
      </c>
      <c r="B468" s="48" t="s">
        <v>165</v>
      </c>
      <c r="C468" s="48" t="s">
        <v>136</v>
      </c>
      <c r="D468" s="48" t="s">
        <v>452</v>
      </c>
      <c r="E468" s="48" t="s">
        <v>283</v>
      </c>
      <c r="F468" s="76">
        <f>F469</f>
        <v>8265.3</v>
      </c>
      <c r="G468" s="76">
        <f>G469</f>
        <v>8595.9</v>
      </c>
    </row>
    <row r="469" spans="1:7" s="20" customFormat="1" ht="12.75">
      <c r="A469" s="9" t="s">
        <v>24</v>
      </c>
      <c r="B469" s="47" t="s">
        <v>165</v>
      </c>
      <c r="C469" s="47" t="s">
        <v>136</v>
      </c>
      <c r="D469" s="47" t="s">
        <v>452</v>
      </c>
      <c r="E469" s="47" t="s">
        <v>23</v>
      </c>
      <c r="F469" s="70">
        <v>8265.3</v>
      </c>
      <c r="G469" s="70">
        <v>8595.9</v>
      </c>
    </row>
    <row r="470" spans="1:7" s="20" customFormat="1" ht="22.5">
      <c r="A470" s="8" t="s">
        <v>112</v>
      </c>
      <c r="B470" s="48" t="s">
        <v>165</v>
      </c>
      <c r="C470" s="48" t="s">
        <v>136</v>
      </c>
      <c r="D470" s="48" t="s">
        <v>453</v>
      </c>
      <c r="E470" s="48" t="s">
        <v>283</v>
      </c>
      <c r="F470" s="76">
        <f>F471</f>
        <v>16607.7</v>
      </c>
      <c r="G470" s="76">
        <f>G471</f>
        <v>17272</v>
      </c>
    </row>
    <row r="471" spans="1:7" s="20" customFormat="1" ht="12.75">
      <c r="A471" s="9" t="s">
        <v>24</v>
      </c>
      <c r="B471" s="47" t="s">
        <v>165</v>
      </c>
      <c r="C471" s="47" t="s">
        <v>136</v>
      </c>
      <c r="D471" s="47" t="s">
        <v>453</v>
      </c>
      <c r="E471" s="47" t="s">
        <v>23</v>
      </c>
      <c r="F471" s="70">
        <v>16607.7</v>
      </c>
      <c r="G471" s="70">
        <v>17272</v>
      </c>
    </row>
    <row r="472" spans="1:7" s="20" customFormat="1" ht="45">
      <c r="A472" s="8" t="s">
        <v>113</v>
      </c>
      <c r="B472" s="48" t="s">
        <v>165</v>
      </c>
      <c r="C472" s="48" t="s">
        <v>136</v>
      </c>
      <c r="D472" s="48" t="s">
        <v>454</v>
      </c>
      <c r="E472" s="48" t="s">
        <v>283</v>
      </c>
      <c r="F472" s="76">
        <f>F473</f>
        <v>1490.4</v>
      </c>
      <c r="G472" s="76">
        <f>G473</f>
        <v>1490.4</v>
      </c>
    </row>
    <row r="473" spans="1:7" s="20" customFormat="1" ht="12.75">
      <c r="A473" s="9" t="s">
        <v>24</v>
      </c>
      <c r="B473" s="47" t="s">
        <v>165</v>
      </c>
      <c r="C473" s="47" t="s">
        <v>136</v>
      </c>
      <c r="D473" s="47" t="s">
        <v>454</v>
      </c>
      <c r="E473" s="47" t="s">
        <v>23</v>
      </c>
      <c r="F473" s="70">
        <v>1490.4</v>
      </c>
      <c r="G473" s="70">
        <v>1490.4</v>
      </c>
    </row>
    <row r="474" spans="1:7" s="20" customFormat="1" ht="21.75" customHeight="1">
      <c r="A474" s="6" t="s">
        <v>169</v>
      </c>
      <c r="B474" s="46" t="s">
        <v>165</v>
      </c>
      <c r="C474" s="46" t="s">
        <v>170</v>
      </c>
      <c r="D474" s="46"/>
      <c r="E474" s="46" t="s">
        <v>245</v>
      </c>
      <c r="F474" s="75">
        <f>F478+F488+F494+F475</f>
        <v>11930.608</v>
      </c>
      <c r="G474" s="75">
        <f>G478+G488+G494+G475</f>
        <v>11830.608</v>
      </c>
    </row>
    <row r="475" spans="1:7" s="20" customFormat="1" ht="21.75" customHeight="1">
      <c r="A475" s="8" t="s">
        <v>594</v>
      </c>
      <c r="B475" s="48" t="s">
        <v>165</v>
      </c>
      <c r="C475" s="48" t="s">
        <v>170</v>
      </c>
      <c r="D475" s="48" t="s">
        <v>595</v>
      </c>
      <c r="E475" s="48" t="s">
        <v>283</v>
      </c>
      <c r="F475" s="76">
        <f>F476</f>
        <v>100</v>
      </c>
      <c r="G475" s="76">
        <f>G476</f>
        <v>0</v>
      </c>
    </row>
    <row r="476" spans="1:7" s="20" customFormat="1" ht="36.75" customHeight="1">
      <c r="A476" s="8" t="s">
        <v>596</v>
      </c>
      <c r="B476" s="48" t="s">
        <v>165</v>
      </c>
      <c r="C476" s="48" t="s">
        <v>170</v>
      </c>
      <c r="D476" s="48" t="s">
        <v>597</v>
      </c>
      <c r="E476" s="48" t="s">
        <v>283</v>
      </c>
      <c r="F476" s="76">
        <f>F477</f>
        <v>100</v>
      </c>
      <c r="G476" s="76">
        <f>G477</f>
        <v>0</v>
      </c>
    </row>
    <row r="477" spans="1:7" s="20" customFormat="1" ht="21.75" customHeight="1">
      <c r="A477" s="11" t="s">
        <v>27</v>
      </c>
      <c r="B477" s="47" t="s">
        <v>165</v>
      </c>
      <c r="C477" s="47" t="s">
        <v>170</v>
      </c>
      <c r="D477" s="47" t="s">
        <v>597</v>
      </c>
      <c r="E477" s="47" t="s">
        <v>30</v>
      </c>
      <c r="F477" s="70">
        <v>100</v>
      </c>
      <c r="G477" s="70">
        <v>0</v>
      </c>
    </row>
    <row r="478" spans="1:7" s="22" customFormat="1" ht="33.75">
      <c r="A478" s="8" t="s">
        <v>810</v>
      </c>
      <c r="B478" s="48" t="s">
        <v>165</v>
      </c>
      <c r="C478" s="48" t="s">
        <v>170</v>
      </c>
      <c r="D478" s="48" t="s">
        <v>20</v>
      </c>
      <c r="E478" s="48" t="s">
        <v>283</v>
      </c>
      <c r="F478" s="76">
        <f>F479+F484+F482</f>
        <v>10722.4</v>
      </c>
      <c r="G478" s="76">
        <f>G479+G484+G482</f>
        <v>10722.4</v>
      </c>
    </row>
    <row r="479" spans="1:7" s="22" customFormat="1" ht="22.5">
      <c r="A479" s="8" t="s">
        <v>0</v>
      </c>
      <c r="B479" s="48" t="s">
        <v>165</v>
      </c>
      <c r="C479" s="48" t="s">
        <v>170</v>
      </c>
      <c r="D479" s="48" t="s">
        <v>455</v>
      </c>
      <c r="E479" s="48" t="s">
        <v>283</v>
      </c>
      <c r="F479" s="76">
        <f>F480+F481</f>
        <v>1851.1</v>
      </c>
      <c r="G479" s="76">
        <f>G480+G481</f>
        <v>1851.1</v>
      </c>
    </row>
    <row r="480" spans="1:7" s="22" customFormat="1" ht="45">
      <c r="A480" s="9" t="s">
        <v>28</v>
      </c>
      <c r="B480" s="47" t="s">
        <v>165</v>
      </c>
      <c r="C480" s="47" t="s">
        <v>170</v>
      </c>
      <c r="D480" s="47" t="s">
        <v>455</v>
      </c>
      <c r="E480" s="47" t="s">
        <v>26</v>
      </c>
      <c r="F480" s="70">
        <v>1851.1</v>
      </c>
      <c r="G480" s="70">
        <v>1851.1</v>
      </c>
    </row>
    <row r="481" spans="1:7" s="22" customFormat="1" ht="22.5">
      <c r="A481" s="9" t="s">
        <v>563</v>
      </c>
      <c r="B481" s="47" t="s">
        <v>165</v>
      </c>
      <c r="C481" s="47" t="s">
        <v>170</v>
      </c>
      <c r="D481" s="47" t="s">
        <v>455</v>
      </c>
      <c r="E481" s="47" t="s">
        <v>30</v>
      </c>
      <c r="F481" s="70">
        <v>0</v>
      </c>
      <c r="G481" s="70">
        <v>0</v>
      </c>
    </row>
    <row r="482" spans="1:7" s="22" customFormat="1" ht="56.25">
      <c r="A482" s="159" t="s">
        <v>783</v>
      </c>
      <c r="B482" s="47" t="s">
        <v>165</v>
      </c>
      <c r="C482" s="47" t="s">
        <v>170</v>
      </c>
      <c r="D482" s="47" t="s">
        <v>784</v>
      </c>
      <c r="E482" s="47" t="s">
        <v>283</v>
      </c>
      <c r="F482" s="70">
        <f>F483</f>
        <v>77.4</v>
      </c>
      <c r="G482" s="70">
        <f>G483</f>
        <v>77.4</v>
      </c>
    </row>
    <row r="483" spans="1:7" s="22" customFormat="1" ht="22.5">
      <c r="A483" s="9" t="s">
        <v>563</v>
      </c>
      <c r="B483" s="47" t="s">
        <v>165</v>
      </c>
      <c r="C483" s="47" t="s">
        <v>170</v>
      </c>
      <c r="D483" s="47" t="s">
        <v>784</v>
      </c>
      <c r="E483" s="47" t="s">
        <v>23</v>
      </c>
      <c r="F483" s="70">
        <v>77.4</v>
      </c>
      <c r="G483" s="70">
        <v>77.4</v>
      </c>
    </row>
    <row r="484" spans="1:7" s="22" customFormat="1" ht="22.5">
      <c r="A484" s="8" t="s">
        <v>92</v>
      </c>
      <c r="B484" s="48" t="s">
        <v>165</v>
      </c>
      <c r="C484" s="48" t="s">
        <v>170</v>
      </c>
      <c r="D484" s="48" t="s">
        <v>456</v>
      </c>
      <c r="E484" s="48" t="s">
        <v>283</v>
      </c>
      <c r="F484" s="76">
        <f>F485+F486+F487</f>
        <v>8793.9</v>
      </c>
      <c r="G484" s="76">
        <f>G485+G486+G487</f>
        <v>8793.9</v>
      </c>
    </row>
    <row r="485" spans="1:7" s="22" customFormat="1" ht="45">
      <c r="A485" s="9" t="s">
        <v>28</v>
      </c>
      <c r="B485" s="47" t="s">
        <v>165</v>
      </c>
      <c r="C485" s="47" t="s">
        <v>170</v>
      </c>
      <c r="D485" s="47" t="s">
        <v>456</v>
      </c>
      <c r="E485" s="47" t="s">
        <v>26</v>
      </c>
      <c r="F485" s="70">
        <v>8793.9</v>
      </c>
      <c r="G485" s="70">
        <v>8793.9</v>
      </c>
    </row>
    <row r="486" spans="1:7" s="22" customFormat="1" ht="22.5">
      <c r="A486" s="9" t="s">
        <v>563</v>
      </c>
      <c r="B486" s="47" t="s">
        <v>165</v>
      </c>
      <c r="C486" s="47" t="s">
        <v>170</v>
      </c>
      <c r="D486" s="47" t="s">
        <v>456</v>
      </c>
      <c r="E486" s="47" t="s">
        <v>30</v>
      </c>
      <c r="F486" s="70">
        <v>0</v>
      </c>
      <c r="G486" s="70">
        <v>0</v>
      </c>
    </row>
    <row r="487" spans="1:7" s="22" customFormat="1" ht="12.75">
      <c r="A487" s="11" t="s">
        <v>22</v>
      </c>
      <c r="B487" s="47" t="s">
        <v>165</v>
      </c>
      <c r="C487" s="47" t="s">
        <v>170</v>
      </c>
      <c r="D487" s="47" t="s">
        <v>456</v>
      </c>
      <c r="E487" s="47" t="s">
        <v>21</v>
      </c>
      <c r="F487" s="70">
        <v>0</v>
      </c>
      <c r="G487" s="70">
        <v>0</v>
      </c>
    </row>
    <row r="488" spans="1:7" s="20" customFormat="1" ht="12.75" customHeight="1">
      <c r="A488" s="8" t="s">
        <v>119</v>
      </c>
      <c r="B488" s="48" t="s">
        <v>165</v>
      </c>
      <c r="C488" s="48" t="s">
        <v>170</v>
      </c>
      <c r="D488" s="48" t="s">
        <v>247</v>
      </c>
      <c r="E488" s="48" t="s">
        <v>283</v>
      </c>
      <c r="F488" s="76">
        <f>F490</f>
        <v>0</v>
      </c>
      <c r="G488" s="76">
        <f>G490</f>
        <v>0</v>
      </c>
    </row>
    <row r="489" spans="1:7" s="20" customFormat="1" ht="22.5">
      <c r="A489" s="8" t="s">
        <v>40</v>
      </c>
      <c r="B489" s="48" t="s">
        <v>165</v>
      </c>
      <c r="C489" s="48" t="s">
        <v>170</v>
      </c>
      <c r="D489" s="48" t="s">
        <v>264</v>
      </c>
      <c r="E489" s="48" t="s">
        <v>283</v>
      </c>
      <c r="F489" s="76">
        <f>F490</f>
        <v>0</v>
      </c>
      <c r="G489" s="76">
        <f>G490</f>
        <v>0</v>
      </c>
    </row>
    <row r="490" spans="1:7" s="20" customFormat="1" ht="22.5">
      <c r="A490" s="8" t="s">
        <v>811</v>
      </c>
      <c r="B490" s="48" t="s">
        <v>165</v>
      </c>
      <c r="C490" s="48" t="s">
        <v>170</v>
      </c>
      <c r="D490" s="48" t="s">
        <v>305</v>
      </c>
      <c r="E490" s="48" t="s">
        <v>283</v>
      </c>
      <c r="F490" s="76">
        <f>F492+F491+F493</f>
        <v>0</v>
      </c>
      <c r="G490" s="76">
        <f>G492+G491+G493</f>
        <v>0</v>
      </c>
    </row>
    <row r="491" spans="1:7" s="20" customFormat="1" ht="22.5">
      <c r="A491" s="9" t="s">
        <v>563</v>
      </c>
      <c r="B491" s="47" t="s">
        <v>165</v>
      </c>
      <c r="C491" s="47" t="s">
        <v>170</v>
      </c>
      <c r="D491" s="47" t="s">
        <v>305</v>
      </c>
      <c r="E491" s="47" t="s">
        <v>30</v>
      </c>
      <c r="F491" s="70">
        <v>0</v>
      </c>
      <c r="G491" s="70">
        <v>0</v>
      </c>
    </row>
    <row r="492" spans="1:7" s="21" customFormat="1" ht="12.75">
      <c r="A492" s="9" t="s">
        <v>24</v>
      </c>
      <c r="B492" s="47" t="s">
        <v>165</v>
      </c>
      <c r="C492" s="47" t="s">
        <v>170</v>
      </c>
      <c r="D492" s="47" t="s">
        <v>305</v>
      </c>
      <c r="E492" s="47" t="s">
        <v>23</v>
      </c>
      <c r="F492" s="70">
        <v>0</v>
      </c>
      <c r="G492" s="70">
        <v>0</v>
      </c>
    </row>
    <row r="493" spans="1:7" s="21" customFormat="1" ht="22.5">
      <c r="A493" s="9" t="s">
        <v>120</v>
      </c>
      <c r="B493" s="47" t="s">
        <v>165</v>
      </c>
      <c r="C493" s="47" t="s">
        <v>170</v>
      </c>
      <c r="D493" s="47" t="s">
        <v>305</v>
      </c>
      <c r="E493" s="47" t="s">
        <v>29</v>
      </c>
      <c r="F493" s="70">
        <v>0</v>
      </c>
      <c r="G493" s="70">
        <v>0</v>
      </c>
    </row>
    <row r="494" spans="1:7" s="22" customFormat="1" ht="12.75">
      <c r="A494" s="8" t="s">
        <v>148</v>
      </c>
      <c r="B494" s="48" t="s">
        <v>165</v>
      </c>
      <c r="C494" s="48" t="s">
        <v>170</v>
      </c>
      <c r="D494" s="48" t="s">
        <v>95</v>
      </c>
      <c r="E494" s="48" t="s">
        <v>283</v>
      </c>
      <c r="F494" s="76">
        <f aca="true" t="shared" si="16" ref="F494:G497">F495</f>
        <v>1108.208</v>
      </c>
      <c r="G494" s="76">
        <f t="shared" si="16"/>
        <v>1108.208</v>
      </c>
    </row>
    <row r="495" spans="1:7" s="22" customFormat="1" ht="12.75">
      <c r="A495" s="8" t="s">
        <v>94</v>
      </c>
      <c r="B495" s="48" t="s">
        <v>165</v>
      </c>
      <c r="C495" s="48" t="s">
        <v>170</v>
      </c>
      <c r="D495" s="48" t="s">
        <v>96</v>
      </c>
      <c r="E495" s="48" t="s">
        <v>283</v>
      </c>
      <c r="F495" s="76">
        <f t="shared" si="16"/>
        <v>1108.208</v>
      </c>
      <c r="G495" s="76">
        <f t="shared" si="16"/>
        <v>1108.208</v>
      </c>
    </row>
    <row r="496" spans="1:7" s="22" customFormat="1" ht="12.75">
      <c r="A496" s="8" t="s">
        <v>282</v>
      </c>
      <c r="B496" s="48" t="s">
        <v>165</v>
      </c>
      <c r="C496" s="48" t="s">
        <v>170</v>
      </c>
      <c r="D496" s="48" t="s">
        <v>97</v>
      </c>
      <c r="E496" s="48" t="s">
        <v>283</v>
      </c>
      <c r="F496" s="76">
        <f t="shared" si="16"/>
        <v>1108.208</v>
      </c>
      <c r="G496" s="76">
        <f t="shared" si="16"/>
        <v>1108.208</v>
      </c>
    </row>
    <row r="497" spans="1:7" s="22" customFormat="1" ht="22.5">
      <c r="A497" s="8" t="s">
        <v>100</v>
      </c>
      <c r="B497" s="48" t="s">
        <v>165</v>
      </c>
      <c r="C497" s="48" t="s">
        <v>170</v>
      </c>
      <c r="D497" s="48" t="s">
        <v>98</v>
      </c>
      <c r="E497" s="48" t="s">
        <v>283</v>
      </c>
      <c r="F497" s="76">
        <f t="shared" si="16"/>
        <v>1108.208</v>
      </c>
      <c r="G497" s="76">
        <f t="shared" si="16"/>
        <v>1108.208</v>
      </c>
    </row>
    <row r="498" spans="1:7" s="20" customFormat="1" ht="45">
      <c r="A498" s="9" t="s">
        <v>28</v>
      </c>
      <c r="B498" s="47" t="s">
        <v>165</v>
      </c>
      <c r="C498" s="47" t="s">
        <v>170</v>
      </c>
      <c r="D498" s="47" t="s">
        <v>98</v>
      </c>
      <c r="E498" s="47" t="s">
        <v>26</v>
      </c>
      <c r="F498" s="82">
        <v>1108.208</v>
      </c>
      <c r="G498" s="82">
        <v>1108.208</v>
      </c>
    </row>
    <row r="499" spans="1:7" ht="30" customHeight="1">
      <c r="A499" s="5" t="s">
        <v>395</v>
      </c>
      <c r="B499" s="83" t="s">
        <v>69</v>
      </c>
      <c r="C499" s="84" t="s">
        <v>245</v>
      </c>
      <c r="D499" s="84"/>
      <c r="E499" s="84" t="s">
        <v>245</v>
      </c>
      <c r="F499" s="78">
        <f aca="true" t="shared" si="17" ref="F499:G501">F500</f>
        <v>1797.964</v>
      </c>
      <c r="G499" s="78">
        <f t="shared" si="17"/>
        <v>1797.964</v>
      </c>
    </row>
    <row r="500" spans="1:7" ht="31.5" customHeight="1">
      <c r="A500" s="6" t="s">
        <v>70</v>
      </c>
      <c r="B500" s="85" t="s">
        <v>69</v>
      </c>
      <c r="C500" s="46" t="s">
        <v>71</v>
      </c>
      <c r="D500" s="46"/>
      <c r="E500" s="46" t="s">
        <v>245</v>
      </c>
      <c r="F500" s="75">
        <f t="shared" si="17"/>
        <v>1797.964</v>
      </c>
      <c r="G500" s="75">
        <f t="shared" si="17"/>
        <v>1797.964</v>
      </c>
    </row>
    <row r="501" spans="1:7" ht="12.75">
      <c r="A501" s="8" t="s">
        <v>148</v>
      </c>
      <c r="B501" s="86" t="s">
        <v>69</v>
      </c>
      <c r="C501" s="48" t="s">
        <v>71</v>
      </c>
      <c r="D501" s="48" t="s">
        <v>95</v>
      </c>
      <c r="E501" s="46"/>
      <c r="F501" s="76">
        <f t="shared" si="17"/>
        <v>1797.964</v>
      </c>
      <c r="G501" s="76">
        <f t="shared" si="17"/>
        <v>1797.964</v>
      </c>
    </row>
    <row r="502" spans="1:7" ht="12.75">
      <c r="A502" s="8" t="s">
        <v>94</v>
      </c>
      <c r="B502" s="86" t="s">
        <v>69</v>
      </c>
      <c r="C502" s="48" t="s">
        <v>71</v>
      </c>
      <c r="D502" s="48" t="s">
        <v>96</v>
      </c>
      <c r="E502" s="46"/>
      <c r="F502" s="76">
        <f>F503+F507</f>
        <v>1797.964</v>
      </c>
      <c r="G502" s="76">
        <f>G503+G507</f>
        <v>1797.964</v>
      </c>
    </row>
    <row r="503" spans="1:7" ht="13.5" customHeight="1">
      <c r="A503" s="10" t="s">
        <v>282</v>
      </c>
      <c r="B503" s="86" t="s">
        <v>69</v>
      </c>
      <c r="C503" s="48" t="s">
        <v>71</v>
      </c>
      <c r="D503" s="48" t="s">
        <v>97</v>
      </c>
      <c r="E503" s="48" t="s">
        <v>283</v>
      </c>
      <c r="F503" s="76">
        <f>F504</f>
        <v>606.025</v>
      </c>
      <c r="G503" s="76">
        <f>G504</f>
        <v>606.025</v>
      </c>
    </row>
    <row r="504" spans="1:7" ht="21.75" customHeight="1">
      <c r="A504" s="10" t="s">
        <v>111</v>
      </c>
      <c r="B504" s="86" t="s">
        <v>69</v>
      </c>
      <c r="C504" s="48" t="s">
        <v>71</v>
      </c>
      <c r="D504" s="48" t="s">
        <v>110</v>
      </c>
      <c r="E504" s="48" t="s">
        <v>283</v>
      </c>
      <c r="F504" s="76">
        <f>F506+F505</f>
        <v>606.025</v>
      </c>
      <c r="G504" s="76">
        <f>G506+G505</f>
        <v>606.025</v>
      </c>
    </row>
    <row r="505" spans="1:8" ht="45">
      <c r="A505" s="11" t="s">
        <v>28</v>
      </c>
      <c r="B505" s="87" t="s">
        <v>69</v>
      </c>
      <c r="C505" s="47" t="s">
        <v>71</v>
      </c>
      <c r="D505" s="47" t="s">
        <v>110</v>
      </c>
      <c r="E505" s="47" t="s">
        <v>26</v>
      </c>
      <c r="F505" s="70">
        <v>443.863</v>
      </c>
      <c r="G505" s="70">
        <v>443.863</v>
      </c>
      <c r="H505" s="135"/>
    </row>
    <row r="506" spans="1:7" ht="21.75" customHeight="1">
      <c r="A506" s="11" t="s">
        <v>27</v>
      </c>
      <c r="B506" s="87" t="s">
        <v>69</v>
      </c>
      <c r="C506" s="47" t="s">
        <v>71</v>
      </c>
      <c r="D506" s="47" t="s">
        <v>110</v>
      </c>
      <c r="E506" s="47" t="s">
        <v>30</v>
      </c>
      <c r="F506" s="70">
        <v>162.162</v>
      </c>
      <c r="G506" s="70">
        <v>162.162</v>
      </c>
    </row>
    <row r="507" spans="1:7" ht="21.75" customHeight="1">
      <c r="A507" s="8" t="s">
        <v>72</v>
      </c>
      <c r="B507" s="86" t="s">
        <v>69</v>
      </c>
      <c r="C507" s="48" t="s">
        <v>71</v>
      </c>
      <c r="D507" s="48" t="s">
        <v>60</v>
      </c>
      <c r="E507" s="48" t="s">
        <v>283</v>
      </c>
      <c r="F507" s="76">
        <f>F508</f>
        <v>1191.939</v>
      </c>
      <c r="G507" s="76">
        <f>G508</f>
        <v>1191.939</v>
      </c>
    </row>
    <row r="508" spans="1:7" ht="48" customHeight="1">
      <c r="A508" s="11" t="s">
        <v>28</v>
      </c>
      <c r="B508" s="47" t="s">
        <v>69</v>
      </c>
      <c r="C508" s="47" t="s">
        <v>71</v>
      </c>
      <c r="D508" s="47" t="s">
        <v>60</v>
      </c>
      <c r="E508" s="47" t="s">
        <v>26</v>
      </c>
      <c r="F508" s="70">
        <v>1191.939</v>
      </c>
      <c r="G508" s="70">
        <v>1191.939</v>
      </c>
    </row>
    <row r="509" spans="1:7" ht="27" customHeight="1">
      <c r="A509" s="5" t="s">
        <v>397</v>
      </c>
      <c r="B509" s="83" t="s">
        <v>246</v>
      </c>
      <c r="C509" s="84" t="s">
        <v>245</v>
      </c>
      <c r="D509" s="84"/>
      <c r="E509" s="84" t="s">
        <v>245</v>
      </c>
      <c r="F509" s="74">
        <f>F510+F520</f>
        <v>4680.122</v>
      </c>
      <c r="G509" s="74">
        <f>G510+G520</f>
        <v>4680.122</v>
      </c>
    </row>
    <row r="510" spans="1:7" ht="45" customHeight="1">
      <c r="A510" s="6" t="s">
        <v>280</v>
      </c>
      <c r="B510" s="85" t="s">
        <v>246</v>
      </c>
      <c r="C510" s="46" t="s">
        <v>281</v>
      </c>
      <c r="D510" s="46"/>
      <c r="E510" s="46" t="s">
        <v>245</v>
      </c>
      <c r="F510" s="75">
        <f>F511</f>
        <v>4680.122</v>
      </c>
      <c r="G510" s="75">
        <f>G511</f>
        <v>4680.122</v>
      </c>
    </row>
    <row r="511" spans="1:7" ht="12.75">
      <c r="A511" s="8" t="s">
        <v>148</v>
      </c>
      <c r="B511" s="86" t="s">
        <v>246</v>
      </c>
      <c r="C511" s="48" t="s">
        <v>281</v>
      </c>
      <c r="D511" s="48" t="s">
        <v>95</v>
      </c>
      <c r="E511" s="48"/>
      <c r="F511" s="76">
        <f>F512</f>
        <v>4680.122</v>
      </c>
      <c r="G511" s="76">
        <f>G512</f>
        <v>4680.122</v>
      </c>
    </row>
    <row r="512" spans="1:7" ht="12.75">
      <c r="A512" s="8" t="s">
        <v>94</v>
      </c>
      <c r="B512" s="86" t="s">
        <v>246</v>
      </c>
      <c r="C512" s="48" t="s">
        <v>281</v>
      </c>
      <c r="D512" s="48" t="s">
        <v>96</v>
      </c>
      <c r="E512" s="48"/>
      <c r="F512" s="76">
        <f>F513+F518</f>
        <v>4680.122</v>
      </c>
      <c r="G512" s="76">
        <f>G513+G518</f>
        <v>4680.122</v>
      </c>
    </row>
    <row r="513" spans="1:7" ht="12" customHeight="1">
      <c r="A513" s="10" t="s">
        <v>282</v>
      </c>
      <c r="B513" s="86" t="s">
        <v>246</v>
      </c>
      <c r="C513" s="48" t="s">
        <v>281</v>
      </c>
      <c r="D513" s="48" t="s">
        <v>97</v>
      </c>
      <c r="E513" s="48" t="s">
        <v>283</v>
      </c>
      <c r="F513" s="76">
        <f>F514</f>
        <v>3389.1890000000003</v>
      </c>
      <c r="G513" s="76">
        <f>G514</f>
        <v>3389.1890000000003</v>
      </c>
    </row>
    <row r="514" spans="1:7" ht="24.75" customHeight="1">
      <c r="A514" s="10" t="s">
        <v>100</v>
      </c>
      <c r="B514" s="86" t="s">
        <v>246</v>
      </c>
      <c r="C514" s="48" t="s">
        <v>281</v>
      </c>
      <c r="D514" s="48" t="s">
        <v>98</v>
      </c>
      <c r="E514" s="48" t="s">
        <v>283</v>
      </c>
      <c r="F514" s="76">
        <f>F516+F515+F517</f>
        <v>3389.1890000000003</v>
      </c>
      <c r="G514" s="76">
        <f>G516+G515+G517</f>
        <v>3389.1890000000003</v>
      </c>
    </row>
    <row r="515" spans="1:8" ht="49.5" customHeight="1">
      <c r="A515" s="11" t="s">
        <v>28</v>
      </c>
      <c r="B515" s="87" t="s">
        <v>246</v>
      </c>
      <c r="C515" s="47" t="s">
        <v>281</v>
      </c>
      <c r="D515" s="47" t="s">
        <v>98</v>
      </c>
      <c r="E515" s="47" t="s">
        <v>26</v>
      </c>
      <c r="F515" s="70">
        <v>2761.219</v>
      </c>
      <c r="G515" s="70">
        <v>2761.219</v>
      </c>
      <c r="H515" s="135"/>
    </row>
    <row r="516" spans="1:7" ht="21.75" customHeight="1">
      <c r="A516" s="11" t="s">
        <v>27</v>
      </c>
      <c r="B516" s="87" t="s">
        <v>246</v>
      </c>
      <c r="C516" s="47" t="s">
        <v>281</v>
      </c>
      <c r="D516" s="47" t="s">
        <v>98</v>
      </c>
      <c r="E516" s="47" t="s">
        <v>30</v>
      </c>
      <c r="F516" s="70">
        <v>625.47</v>
      </c>
      <c r="G516" s="70">
        <v>625.47</v>
      </c>
    </row>
    <row r="517" spans="1:7" ht="12" customHeight="1">
      <c r="A517" s="11" t="s">
        <v>22</v>
      </c>
      <c r="B517" s="87" t="s">
        <v>246</v>
      </c>
      <c r="C517" s="47" t="s">
        <v>281</v>
      </c>
      <c r="D517" s="47" t="s">
        <v>98</v>
      </c>
      <c r="E517" s="47" t="s">
        <v>21</v>
      </c>
      <c r="F517" s="70">
        <v>2.5</v>
      </c>
      <c r="G517" s="70">
        <v>2.5</v>
      </c>
    </row>
    <row r="518" spans="1:7" ht="21.75" customHeight="1">
      <c r="A518" s="10" t="s">
        <v>32</v>
      </c>
      <c r="B518" s="86" t="s">
        <v>246</v>
      </c>
      <c r="C518" s="48" t="s">
        <v>281</v>
      </c>
      <c r="D518" s="48" t="s">
        <v>102</v>
      </c>
      <c r="E518" s="48" t="s">
        <v>283</v>
      </c>
      <c r="F518" s="76">
        <f>F519</f>
        <v>1290.933</v>
      </c>
      <c r="G518" s="76">
        <f>G519</f>
        <v>1290.933</v>
      </c>
    </row>
    <row r="519" spans="1:7" ht="48" customHeight="1">
      <c r="A519" s="11" t="s">
        <v>28</v>
      </c>
      <c r="B519" s="87" t="s">
        <v>246</v>
      </c>
      <c r="C519" s="47" t="s">
        <v>281</v>
      </c>
      <c r="D519" s="47" t="s">
        <v>102</v>
      </c>
      <c r="E519" s="47" t="s">
        <v>26</v>
      </c>
      <c r="F519" s="70">
        <v>1290.933</v>
      </c>
      <c r="G519" s="70">
        <v>1290.933</v>
      </c>
    </row>
    <row r="520" spans="1:7" ht="12.75">
      <c r="A520" s="12" t="s">
        <v>123</v>
      </c>
      <c r="B520" s="85" t="s">
        <v>246</v>
      </c>
      <c r="C520" s="46" t="s">
        <v>67</v>
      </c>
      <c r="D520" s="46"/>
      <c r="E520" s="46"/>
      <c r="F520" s="75">
        <f>F523</f>
        <v>0</v>
      </c>
      <c r="G520" s="75">
        <f>G523</f>
        <v>0</v>
      </c>
    </row>
    <row r="521" spans="1:7" ht="12.75">
      <c r="A521" s="8" t="s">
        <v>148</v>
      </c>
      <c r="B521" s="86" t="s">
        <v>246</v>
      </c>
      <c r="C521" s="48" t="s">
        <v>281</v>
      </c>
      <c r="D521" s="48" t="s">
        <v>95</v>
      </c>
      <c r="E521" s="46"/>
      <c r="F521" s="76">
        <f aca="true" t="shared" si="18" ref="F521:G523">F522</f>
        <v>0</v>
      </c>
      <c r="G521" s="76">
        <f t="shared" si="18"/>
        <v>0</v>
      </c>
    </row>
    <row r="522" spans="1:7" ht="22.5">
      <c r="A522" s="8" t="s">
        <v>103</v>
      </c>
      <c r="B522" s="86" t="s">
        <v>246</v>
      </c>
      <c r="C522" s="48" t="s">
        <v>281</v>
      </c>
      <c r="D522" s="48" t="s">
        <v>104</v>
      </c>
      <c r="E522" s="46"/>
      <c r="F522" s="76">
        <f t="shared" si="18"/>
        <v>0</v>
      </c>
      <c r="G522" s="76">
        <f t="shared" si="18"/>
        <v>0</v>
      </c>
    </row>
    <row r="523" spans="1:7" ht="13.5" customHeight="1">
      <c r="A523" s="10" t="s">
        <v>68</v>
      </c>
      <c r="B523" s="86" t="s">
        <v>246</v>
      </c>
      <c r="C523" s="48" t="s">
        <v>67</v>
      </c>
      <c r="D523" s="48" t="s">
        <v>105</v>
      </c>
      <c r="E523" s="48" t="s">
        <v>283</v>
      </c>
      <c r="F523" s="76">
        <f t="shared" si="18"/>
        <v>0</v>
      </c>
      <c r="G523" s="76">
        <f t="shared" si="18"/>
        <v>0</v>
      </c>
    </row>
    <row r="524" spans="1:7" ht="12.75" customHeight="1">
      <c r="A524" s="11" t="s">
        <v>24</v>
      </c>
      <c r="B524" s="87" t="s">
        <v>246</v>
      </c>
      <c r="C524" s="47" t="s">
        <v>67</v>
      </c>
      <c r="D524" s="47" t="s">
        <v>105</v>
      </c>
      <c r="E524" s="47" t="s">
        <v>23</v>
      </c>
      <c r="F524" s="70">
        <v>0</v>
      </c>
      <c r="G524" s="70">
        <v>0</v>
      </c>
    </row>
    <row r="525" spans="1:8" ht="39.75" customHeight="1">
      <c r="A525" s="5" t="s">
        <v>213</v>
      </c>
      <c r="B525" s="88" t="s">
        <v>121</v>
      </c>
      <c r="C525" s="88" t="s">
        <v>245</v>
      </c>
      <c r="D525" s="88"/>
      <c r="E525" s="88" t="s">
        <v>245</v>
      </c>
      <c r="F525" s="79">
        <f>F526+F563+F554+F543+F550</f>
        <v>63734.615</v>
      </c>
      <c r="G525" s="79">
        <f>G526+G563+G554+G543+G550</f>
        <v>127574.415</v>
      </c>
      <c r="H525" s="149"/>
    </row>
    <row r="526" spans="1:8" s="20" customFormat="1" ht="13.5" customHeight="1">
      <c r="A526" s="6" t="s">
        <v>122</v>
      </c>
      <c r="B526" s="46" t="s">
        <v>121</v>
      </c>
      <c r="C526" s="46" t="s">
        <v>195</v>
      </c>
      <c r="D526" s="46"/>
      <c r="E526" s="46" t="s">
        <v>245</v>
      </c>
      <c r="F526" s="75">
        <f>F527+F531</f>
        <v>18667.531</v>
      </c>
      <c r="G526" s="75">
        <f>G527+G531</f>
        <v>22667.531</v>
      </c>
      <c r="H526" s="148"/>
    </row>
    <row r="527" spans="1:8" s="20" customFormat="1" ht="22.5">
      <c r="A527" s="8" t="s">
        <v>12</v>
      </c>
      <c r="B527" s="48" t="s">
        <v>121</v>
      </c>
      <c r="C527" s="48" t="s">
        <v>195</v>
      </c>
      <c r="D527" s="48" t="s">
        <v>247</v>
      </c>
      <c r="E527" s="48" t="s">
        <v>283</v>
      </c>
      <c r="F527" s="76">
        <f aca="true" t="shared" si="19" ref="F527:G529">F528</f>
        <v>7000</v>
      </c>
      <c r="G527" s="76">
        <f t="shared" si="19"/>
        <v>11000</v>
      </c>
      <c r="H527" s="148"/>
    </row>
    <row r="528" spans="1:8" s="20" customFormat="1" ht="22.5">
      <c r="A528" s="8" t="s">
        <v>37</v>
      </c>
      <c r="B528" s="48" t="s">
        <v>121</v>
      </c>
      <c r="C528" s="48" t="s">
        <v>195</v>
      </c>
      <c r="D528" s="48" t="s">
        <v>257</v>
      </c>
      <c r="E528" s="48" t="s">
        <v>283</v>
      </c>
      <c r="F528" s="76">
        <f t="shared" si="19"/>
        <v>7000</v>
      </c>
      <c r="G528" s="76">
        <f t="shared" si="19"/>
        <v>11000</v>
      </c>
      <c r="H528" s="148"/>
    </row>
    <row r="529" spans="1:8" s="20" customFormat="1" ht="22.5">
      <c r="A529" s="8" t="s">
        <v>599</v>
      </c>
      <c r="B529" s="48" t="s">
        <v>121</v>
      </c>
      <c r="C529" s="48" t="s">
        <v>195</v>
      </c>
      <c r="D529" s="48" t="s">
        <v>272</v>
      </c>
      <c r="E529" s="48" t="s">
        <v>283</v>
      </c>
      <c r="F529" s="76">
        <f t="shared" si="19"/>
        <v>7000</v>
      </c>
      <c r="G529" s="76">
        <f t="shared" si="19"/>
        <v>11000</v>
      </c>
      <c r="H529" s="148"/>
    </row>
    <row r="530" spans="1:8" s="20" customFormat="1" ht="23.25" customHeight="1">
      <c r="A530" s="9" t="s">
        <v>27</v>
      </c>
      <c r="B530" s="47" t="s">
        <v>121</v>
      </c>
      <c r="C530" s="47" t="s">
        <v>195</v>
      </c>
      <c r="D530" s="47" t="s">
        <v>272</v>
      </c>
      <c r="E530" s="47" t="s">
        <v>30</v>
      </c>
      <c r="F530" s="70">
        <v>7000</v>
      </c>
      <c r="G530" s="70">
        <v>11000</v>
      </c>
      <c r="H530" s="144"/>
    </row>
    <row r="531" spans="1:7" s="20" customFormat="1" ht="12" customHeight="1">
      <c r="A531" s="8" t="s">
        <v>148</v>
      </c>
      <c r="B531" s="48" t="s">
        <v>121</v>
      </c>
      <c r="C531" s="48" t="s">
        <v>195</v>
      </c>
      <c r="D531" s="48" t="s">
        <v>95</v>
      </c>
      <c r="E531" s="48" t="s">
        <v>283</v>
      </c>
      <c r="F531" s="76">
        <f>F534+F540+F532</f>
        <v>11667.530999999999</v>
      </c>
      <c r="G531" s="76">
        <f>G534+G540+G532</f>
        <v>11667.530999999999</v>
      </c>
    </row>
    <row r="532" spans="1:7" s="20" customFormat="1" ht="24" customHeight="1">
      <c r="A532" s="8" t="s">
        <v>677</v>
      </c>
      <c r="B532" s="48" t="s">
        <v>121</v>
      </c>
      <c r="C532" s="48" t="s">
        <v>195</v>
      </c>
      <c r="D532" s="48" t="s">
        <v>763</v>
      </c>
      <c r="E532" s="48" t="s">
        <v>283</v>
      </c>
      <c r="F532" s="76">
        <f>F533</f>
        <v>0</v>
      </c>
      <c r="G532" s="76">
        <f>G533</f>
        <v>0</v>
      </c>
    </row>
    <row r="533" spans="1:7" s="20" customFormat="1" ht="26.25" customHeight="1">
      <c r="A533" s="9" t="s">
        <v>27</v>
      </c>
      <c r="B533" s="47" t="s">
        <v>121</v>
      </c>
      <c r="C533" s="47" t="s">
        <v>195</v>
      </c>
      <c r="D533" s="47" t="s">
        <v>763</v>
      </c>
      <c r="E533" s="47" t="s">
        <v>30</v>
      </c>
      <c r="F533" s="70">
        <v>0</v>
      </c>
      <c r="G533" s="70">
        <v>0</v>
      </c>
    </row>
    <row r="534" spans="1:7" s="20" customFormat="1" ht="12" customHeight="1">
      <c r="A534" s="8" t="s">
        <v>94</v>
      </c>
      <c r="B534" s="48" t="s">
        <v>121</v>
      </c>
      <c r="C534" s="48" t="s">
        <v>195</v>
      </c>
      <c r="D534" s="48" t="s">
        <v>96</v>
      </c>
      <c r="E534" s="48" t="s">
        <v>283</v>
      </c>
      <c r="F534" s="76">
        <f>F535</f>
        <v>11653.574999999999</v>
      </c>
      <c r="G534" s="76">
        <f>G535</f>
        <v>11653.574999999999</v>
      </c>
    </row>
    <row r="535" spans="1:7" s="20" customFormat="1" ht="13.5" customHeight="1">
      <c r="A535" s="8" t="s">
        <v>282</v>
      </c>
      <c r="B535" s="48" t="s">
        <v>121</v>
      </c>
      <c r="C535" s="48" t="s">
        <v>195</v>
      </c>
      <c r="D535" s="48" t="s">
        <v>97</v>
      </c>
      <c r="E535" s="48" t="s">
        <v>283</v>
      </c>
      <c r="F535" s="76">
        <f>F536</f>
        <v>11653.574999999999</v>
      </c>
      <c r="G535" s="76">
        <f>G536</f>
        <v>11653.574999999999</v>
      </c>
    </row>
    <row r="536" spans="1:7" s="20" customFormat="1" ht="21.75" customHeight="1">
      <c r="A536" s="8" t="s">
        <v>100</v>
      </c>
      <c r="B536" s="48" t="s">
        <v>121</v>
      </c>
      <c r="C536" s="48" t="s">
        <v>195</v>
      </c>
      <c r="D536" s="48" t="s">
        <v>98</v>
      </c>
      <c r="E536" s="48" t="s">
        <v>283</v>
      </c>
      <c r="F536" s="76">
        <f>F537+F538+F539</f>
        <v>11653.574999999999</v>
      </c>
      <c r="G536" s="76">
        <f>G537+G538+G539</f>
        <v>11653.574999999999</v>
      </c>
    </row>
    <row r="537" spans="1:7" s="20" customFormat="1" ht="45">
      <c r="A537" s="9" t="s">
        <v>28</v>
      </c>
      <c r="B537" s="47" t="s">
        <v>121</v>
      </c>
      <c r="C537" s="47" t="s">
        <v>195</v>
      </c>
      <c r="D537" s="47" t="s">
        <v>98</v>
      </c>
      <c r="E537" s="47" t="s">
        <v>26</v>
      </c>
      <c r="F537" s="70">
        <v>10317.195</v>
      </c>
      <c r="G537" s="70">
        <v>10317.195</v>
      </c>
    </row>
    <row r="538" spans="1:7" s="20" customFormat="1" ht="23.25" customHeight="1">
      <c r="A538" s="9" t="s">
        <v>27</v>
      </c>
      <c r="B538" s="48" t="s">
        <v>121</v>
      </c>
      <c r="C538" s="47" t="s">
        <v>195</v>
      </c>
      <c r="D538" s="47" t="s">
        <v>98</v>
      </c>
      <c r="E538" s="47" t="s">
        <v>30</v>
      </c>
      <c r="F538" s="70">
        <v>825.711</v>
      </c>
      <c r="G538" s="70">
        <v>825.711</v>
      </c>
    </row>
    <row r="539" spans="1:7" s="20" customFormat="1" ht="12.75">
      <c r="A539" s="9" t="s">
        <v>22</v>
      </c>
      <c r="B539" s="47" t="s">
        <v>121</v>
      </c>
      <c r="C539" s="47" t="s">
        <v>195</v>
      </c>
      <c r="D539" s="47" t="s">
        <v>98</v>
      </c>
      <c r="E539" s="47" t="s">
        <v>21</v>
      </c>
      <c r="F539" s="70">
        <v>510.669</v>
      </c>
      <c r="G539" s="70">
        <v>510.669</v>
      </c>
    </row>
    <row r="540" spans="1:7" s="20" customFormat="1" ht="21.75" customHeight="1">
      <c r="A540" s="8" t="s">
        <v>219</v>
      </c>
      <c r="B540" s="48" t="s">
        <v>121</v>
      </c>
      <c r="C540" s="48" t="s">
        <v>195</v>
      </c>
      <c r="D540" s="48" t="s">
        <v>99</v>
      </c>
      <c r="E540" s="48" t="s">
        <v>283</v>
      </c>
      <c r="F540" s="76">
        <f>F541</f>
        <v>13.956</v>
      </c>
      <c r="G540" s="76">
        <f>G541</f>
        <v>13.956</v>
      </c>
    </row>
    <row r="541" spans="1:7" s="20" customFormat="1" ht="21.75" customHeight="1">
      <c r="A541" s="8" t="s">
        <v>100</v>
      </c>
      <c r="B541" s="48" t="s">
        <v>121</v>
      </c>
      <c r="C541" s="48" t="s">
        <v>195</v>
      </c>
      <c r="D541" s="48" t="s">
        <v>101</v>
      </c>
      <c r="E541" s="48" t="s">
        <v>283</v>
      </c>
      <c r="F541" s="76">
        <f>F542</f>
        <v>13.956</v>
      </c>
      <c r="G541" s="76">
        <f>G542</f>
        <v>13.956</v>
      </c>
    </row>
    <row r="542" spans="1:7" s="20" customFormat="1" ht="12.75" customHeight="1">
      <c r="A542" s="9" t="s">
        <v>22</v>
      </c>
      <c r="B542" s="47" t="s">
        <v>121</v>
      </c>
      <c r="C542" s="47" t="s">
        <v>195</v>
      </c>
      <c r="D542" s="47" t="s">
        <v>101</v>
      </c>
      <c r="E542" s="47" t="s">
        <v>21</v>
      </c>
      <c r="F542" s="70">
        <v>13.956</v>
      </c>
      <c r="G542" s="70">
        <v>13.956</v>
      </c>
    </row>
    <row r="543" spans="1:7" s="21" customFormat="1" ht="14.25" customHeight="1">
      <c r="A543" s="130" t="s">
        <v>571</v>
      </c>
      <c r="B543" s="46" t="s">
        <v>121</v>
      </c>
      <c r="C543" s="46" t="s">
        <v>572</v>
      </c>
      <c r="D543" s="47"/>
      <c r="E543" s="47"/>
      <c r="F543" s="75">
        <f>F548+F544</f>
        <v>4991.584</v>
      </c>
      <c r="G543" s="75">
        <f>G548+G544</f>
        <v>4991.584</v>
      </c>
    </row>
    <row r="544" spans="1:7" s="21" customFormat="1" ht="14.25" customHeight="1">
      <c r="A544" s="152" t="s">
        <v>529</v>
      </c>
      <c r="B544" s="47" t="s">
        <v>121</v>
      </c>
      <c r="C544" s="48" t="s">
        <v>572</v>
      </c>
      <c r="D544" s="153" t="s">
        <v>531</v>
      </c>
      <c r="E544" s="47" t="s">
        <v>283</v>
      </c>
      <c r="F544" s="70">
        <f aca="true" t="shared" si="20" ref="F544:G546">F545</f>
        <v>3743.7</v>
      </c>
      <c r="G544" s="70">
        <f t="shared" si="20"/>
        <v>3743.7</v>
      </c>
    </row>
    <row r="545" spans="1:7" s="21" customFormat="1" ht="14.25" customHeight="1">
      <c r="A545" s="152" t="s">
        <v>759</v>
      </c>
      <c r="B545" s="47" t="s">
        <v>121</v>
      </c>
      <c r="C545" s="48" t="s">
        <v>572</v>
      </c>
      <c r="D545" s="47" t="s">
        <v>760</v>
      </c>
      <c r="E545" s="47" t="s">
        <v>283</v>
      </c>
      <c r="F545" s="70">
        <f t="shared" si="20"/>
        <v>3743.7</v>
      </c>
      <c r="G545" s="70">
        <f t="shared" si="20"/>
        <v>3743.7</v>
      </c>
    </row>
    <row r="546" spans="1:7" s="21" customFormat="1" ht="14.25" customHeight="1">
      <c r="A546" s="152" t="s">
        <v>761</v>
      </c>
      <c r="B546" s="47" t="s">
        <v>121</v>
      </c>
      <c r="C546" s="48" t="s">
        <v>572</v>
      </c>
      <c r="D546" s="47" t="s">
        <v>762</v>
      </c>
      <c r="E546" s="47" t="s">
        <v>283</v>
      </c>
      <c r="F546" s="70">
        <f t="shared" si="20"/>
        <v>3743.7</v>
      </c>
      <c r="G546" s="70">
        <f t="shared" si="20"/>
        <v>3743.7</v>
      </c>
    </row>
    <row r="547" spans="1:7" s="21" customFormat="1" ht="14.25" customHeight="1">
      <c r="A547" s="9" t="s">
        <v>27</v>
      </c>
      <c r="B547" s="47" t="s">
        <v>121</v>
      </c>
      <c r="C547" s="48" t="s">
        <v>572</v>
      </c>
      <c r="D547" s="47" t="s">
        <v>762</v>
      </c>
      <c r="E547" s="47" t="s">
        <v>30</v>
      </c>
      <c r="F547" s="70">
        <v>3743.7</v>
      </c>
      <c r="G547" s="70">
        <v>3743.7</v>
      </c>
    </row>
    <row r="548" spans="1:7" s="22" customFormat="1" ht="34.5" customHeight="1">
      <c r="A548" s="8" t="s">
        <v>812</v>
      </c>
      <c r="B548" s="48" t="s">
        <v>121</v>
      </c>
      <c r="C548" s="48" t="s">
        <v>572</v>
      </c>
      <c r="D548" s="48" t="s">
        <v>578</v>
      </c>
      <c r="E548" s="48" t="s">
        <v>283</v>
      </c>
      <c r="F548" s="76">
        <f>F549</f>
        <v>1247.884</v>
      </c>
      <c r="G548" s="76">
        <f>G549</f>
        <v>1247.884</v>
      </c>
    </row>
    <row r="549" spans="1:7" s="21" customFormat="1" ht="24.75" customHeight="1">
      <c r="A549" s="9" t="s">
        <v>27</v>
      </c>
      <c r="B549" s="47" t="s">
        <v>121</v>
      </c>
      <c r="C549" s="47" t="s">
        <v>572</v>
      </c>
      <c r="D549" s="47" t="s">
        <v>578</v>
      </c>
      <c r="E549" s="47" t="s">
        <v>30</v>
      </c>
      <c r="F549" s="70">
        <v>1247.884</v>
      </c>
      <c r="G549" s="70">
        <v>1247.884</v>
      </c>
    </row>
    <row r="550" spans="1:7" s="29" customFormat="1" ht="13.5" customHeight="1">
      <c r="A550" s="6" t="s">
        <v>722</v>
      </c>
      <c r="B550" s="46" t="s">
        <v>121</v>
      </c>
      <c r="C550" s="46" t="s">
        <v>721</v>
      </c>
      <c r="D550" s="46"/>
      <c r="E550" s="46"/>
      <c r="F550" s="75">
        <f aca="true" t="shared" si="21" ref="F550:G552">F551</f>
        <v>18086.4</v>
      </c>
      <c r="G550" s="75">
        <f t="shared" si="21"/>
        <v>0</v>
      </c>
    </row>
    <row r="551" spans="1:7" s="22" customFormat="1" ht="33" customHeight="1">
      <c r="A551" s="8" t="s">
        <v>723</v>
      </c>
      <c r="B551" s="48" t="s">
        <v>121</v>
      </c>
      <c r="C551" s="48" t="s">
        <v>721</v>
      </c>
      <c r="D551" s="47" t="s">
        <v>757</v>
      </c>
      <c r="E551" s="48" t="s">
        <v>283</v>
      </c>
      <c r="F551" s="76">
        <f t="shared" si="21"/>
        <v>18086.4</v>
      </c>
      <c r="G551" s="76">
        <f t="shared" si="21"/>
        <v>0</v>
      </c>
    </row>
    <row r="552" spans="1:7" s="22" customFormat="1" ht="33.75" customHeight="1">
      <c r="A552" s="8" t="s">
        <v>720</v>
      </c>
      <c r="B552" s="48" t="s">
        <v>121</v>
      </c>
      <c r="C552" s="48" t="s">
        <v>721</v>
      </c>
      <c r="D552" s="47" t="s">
        <v>758</v>
      </c>
      <c r="E552" s="48" t="s">
        <v>283</v>
      </c>
      <c r="F552" s="76">
        <f t="shared" si="21"/>
        <v>18086.4</v>
      </c>
      <c r="G552" s="76">
        <f t="shared" si="21"/>
        <v>0</v>
      </c>
    </row>
    <row r="553" spans="1:7" s="21" customFormat="1" ht="24.75" customHeight="1">
      <c r="A553" s="9" t="s">
        <v>57</v>
      </c>
      <c r="B553" s="47" t="s">
        <v>121</v>
      </c>
      <c r="C553" s="47" t="s">
        <v>721</v>
      </c>
      <c r="D553" s="47" t="s">
        <v>758</v>
      </c>
      <c r="E553" s="47" t="s">
        <v>56</v>
      </c>
      <c r="F553" s="70">
        <v>18086.4</v>
      </c>
      <c r="G553" s="70">
        <v>0</v>
      </c>
    </row>
    <row r="554" spans="1:7" s="20" customFormat="1" ht="12.75" customHeight="1">
      <c r="A554" s="6" t="s">
        <v>544</v>
      </c>
      <c r="B554" s="46" t="s">
        <v>121</v>
      </c>
      <c r="C554" s="46" t="s">
        <v>545</v>
      </c>
      <c r="D554" s="47"/>
      <c r="E554" s="47"/>
      <c r="F554" s="75">
        <f>F558+F555</f>
        <v>5293.5</v>
      </c>
      <c r="G554" s="75">
        <f>G558+G555</f>
        <v>83219.7</v>
      </c>
    </row>
    <row r="555" spans="1:7" s="20" customFormat="1" ht="24.75" customHeight="1">
      <c r="A555" s="8" t="s">
        <v>716</v>
      </c>
      <c r="B555" s="48" t="s">
        <v>121</v>
      </c>
      <c r="C555" s="48" t="s">
        <v>545</v>
      </c>
      <c r="D555" s="48" t="s">
        <v>717</v>
      </c>
      <c r="E555" s="48"/>
      <c r="F555" s="76">
        <f>F556</f>
        <v>5293.5</v>
      </c>
      <c r="G555" s="76">
        <f>G556</f>
        <v>80219.7</v>
      </c>
    </row>
    <row r="556" spans="1:7" s="20" customFormat="1" ht="36.75" customHeight="1">
      <c r="A556" s="8" t="s">
        <v>718</v>
      </c>
      <c r="B556" s="48" t="s">
        <v>121</v>
      </c>
      <c r="C556" s="48" t="s">
        <v>545</v>
      </c>
      <c r="D556" s="48" t="s">
        <v>756</v>
      </c>
      <c r="E556" s="48" t="s">
        <v>283</v>
      </c>
      <c r="F556" s="76">
        <f>F557</f>
        <v>5293.5</v>
      </c>
      <c r="G556" s="76">
        <f>G557</f>
        <v>80219.7</v>
      </c>
    </row>
    <row r="557" spans="1:7" s="20" customFormat="1" ht="24.75" customHeight="1">
      <c r="A557" s="9" t="s">
        <v>27</v>
      </c>
      <c r="B557" s="47" t="s">
        <v>121</v>
      </c>
      <c r="C557" s="47" t="s">
        <v>545</v>
      </c>
      <c r="D557" s="47" t="s">
        <v>756</v>
      </c>
      <c r="E557" s="47" t="s">
        <v>30</v>
      </c>
      <c r="F557" s="70">
        <v>5293.5</v>
      </c>
      <c r="G557" s="70">
        <v>80219.7</v>
      </c>
    </row>
    <row r="558" spans="1:7" s="22" customFormat="1" ht="39" customHeight="1">
      <c r="A558" s="8" t="s">
        <v>813</v>
      </c>
      <c r="B558" s="48" t="s">
        <v>121</v>
      </c>
      <c r="C558" s="48" t="s">
        <v>545</v>
      </c>
      <c r="D558" s="48" t="s">
        <v>251</v>
      </c>
      <c r="E558" s="48" t="s">
        <v>283</v>
      </c>
      <c r="F558" s="76">
        <f>F559+F561</f>
        <v>0</v>
      </c>
      <c r="G558" s="76">
        <f>G559+G561</f>
        <v>3000</v>
      </c>
    </row>
    <row r="559" spans="1:7" s="20" customFormat="1" ht="61.5" customHeight="1">
      <c r="A559" s="8" t="s">
        <v>814</v>
      </c>
      <c r="B559" s="48" t="s">
        <v>121</v>
      </c>
      <c r="C559" s="48" t="s">
        <v>545</v>
      </c>
      <c r="D559" s="48" t="s">
        <v>478</v>
      </c>
      <c r="E559" s="48" t="s">
        <v>283</v>
      </c>
      <c r="F559" s="76">
        <f>F560</f>
        <v>0</v>
      </c>
      <c r="G559" s="76">
        <f>G560</f>
        <v>0</v>
      </c>
    </row>
    <row r="560" spans="1:7" s="20" customFormat="1" ht="21.75" customHeight="1">
      <c r="A560" s="9" t="s">
        <v>27</v>
      </c>
      <c r="B560" s="47" t="s">
        <v>121</v>
      </c>
      <c r="C560" s="47" t="s">
        <v>545</v>
      </c>
      <c r="D560" s="47" t="s">
        <v>478</v>
      </c>
      <c r="E560" s="47" t="s">
        <v>30</v>
      </c>
      <c r="F560" s="70">
        <v>0</v>
      </c>
      <c r="G560" s="70">
        <v>0</v>
      </c>
    </row>
    <row r="561" spans="1:7" s="22" customFormat="1" ht="36.75" customHeight="1">
      <c r="A561" s="8" t="s">
        <v>815</v>
      </c>
      <c r="B561" s="48" t="s">
        <v>121</v>
      </c>
      <c r="C561" s="48" t="s">
        <v>545</v>
      </c>
      <c r="D561" s="48" t="s">
        <v>680</v>
      </c>
      <c r="E561" s="48" t="s">
        <v>283</v>
      </c>
      <c r="F561" s="76">
        <f>F562</f>
        <v>0</v>
      </c>
      <c r="G561" s="76">
        <f>G562</f>
        <v>3000</v>
      </c>
    </row>
    <row r="562" spans="1:7" s="20" customFormat="1" ht="21.75" customHeight="1">
      <c r="A562" s="9" t="s">
        <v>27</v>
      </c>
      <c r="B562" s="47" t="s">
        <v>121</v>
      </c>
      <c r="C562" s="47" t="s">
        <v>545</v>
      </c>
      <c r="D562" s="151" t="s">
        <v>680</v>
      </c>
      <c r="E562" s="47" t="s">
        <v>30</v>
      </c>
      <c r="F562" s="70">
        <v>0</v>
      </c>
      <c r="G562" s="70">
        <v>3000</v>
      </c>
    </row>
    <row r="563" spans="1:7" s="20" customFormat="1" ht="14.25" customHeight="1">
      <c r="A563" s="6" t="s">
        <v>135</v>
      </c>
      <c r="B563" s="46" t="s">
        <v>121</v>
      </c>
      <c r="C563" s="46" t="s">
        <v>136</v>
      </c>
      <c r="D563" s="47"/>
      <c r="E563" s="47"/>
      <c r="F563" s="75">
        <f aca="true" t="shared" si="22" ref="F563:G565">F564</f>
        <v>16695.6</v>
      </c>
      <c r="G563" s="75">
        <f t="shared" si="22"/>
        <v>16695.6</v>
      </c>
    </row>
    <row r="564" spans="1:7" s="22" customFormat="1" ht="12.75" customHeight="1">
      <c r="A564" s="8" t="s">
        <v>315</v>
      </c>
      <c r="B564" s="48" t="s">
        <v>121</v>
      </c>
      <c r="C564" s="48" t="s">
        <v>136</v>
      </c>
      <c r="D564" s="47" t="s">
        <v>316</v>
      </c>
      <c r="E564" s="48" t="s">
        <v>283</v>
      </c>
      <c r="F564" s="76">
        <f t="shared" si="22"/>
        <v>16695.6</v>
      </c>
      <c r="G564" s="76">
        <f t="shared" si="22"/>
        <v>16695.6</v>
      </c>
    </row>
    <row r="565" spans="1:7" s="22" customFormat="1" ht="60.75" customHeight="1">
      <c r="A565" s="8" t="s">
        <v>46</v>
      </c>
      <c r="B565" s="48" t="s">
        <v>121</v>
      </c>
      <c r="C565" s="48" t="s">
        <v>136</v>
      </c>
      <c r="D565" s="48" t="s">
        <v>450</v>
      </c>
      <c r="E565" s="48" t="s">
        <v>283</v>
      </c>
      <c r="F565" s="76">
        <f t="shared" si="22"/>
        <v>16695.6</v>
      </c>
      <c r="G565" s="76">
        <f t="shared" si="22"/>
        <v>16695.6</v>
      </c>
    </row>
    <row r="566" spans="1:7" s="22" customFormat="1" ht="12.75" customHeight="1">
      <c r="A566" s="9" t="s">
        <v>57</v>
      </c>
      <c r="B566" s="47" t="s">
        <v>121</v>
      </c>
      <c r="C566" s="47" t="s">
        <v>136</v>
      </c>
      <c r="D566" s="47" t="s">
        <v>450</v>
      </c>
      <c r="E566" s="47" t="s">
        <v>56</v>
      </c>
      <c r="F566" s="70">
        <v>16695.6</v>
      </c>
      <c r="G566" s="70">
        <v>16695.6</v>
      </c>
    </row>
    <row r="567" spans="1:7" ht="21.75" customHeight="1">
      <c r="A567" s="13" t="s">
        <v>174</v>
      </c>
      <c r="B567" s="89"/>
      <c r="C567" s="90"/>
      <c r="D567" s="90"/>
      <c r="E567" s="90"/>
      <c r="F567" s="80">
        <f>F378+F418+F177+F525+F499+F281+F509+F115+F410+F73+F9</f>
        <v>1335211.4000000001</v>
      </c>
      <c r="G567" s="80">
        <f>G378+G418+G177+G525+G499+G281+G509+G115+G410+G73+G9</f>
        <v>1421846.4000000001</v>
      </c>
    </row>
    <row r="568" spans="1:8" ht="21.75" customHeight="1">
      <c r="A568"/>
      <c r="B568"/>
      <c r="C568"/>
      <c r="D568"/>
      <c r="E568"/>
      <c r="H568" s="135"/>
    </row>
    <row r="569" spans="1:7" ht="21.75" customHeight="1">
      <c r="A569"/>
      <c r="B569"/>
      <c r="C569"/>
      <c r="D569"/>
      <c r="E569"/>
      <c r="F569" s="135"/>
      <c r="G569" s="135"/>
    </row>
    <row r="570" spans="1:7" ht="21.75" customHeight="1">
      <c r="A570"/>
      <c r="B570"/>
      <c r="C570"/>
      <c r="D570"/>
      <c r="E570"/>
      <c r="F570" s="135"/>
      <c r="G570" s="135"/>
    </row>
    <row r="571" spans="6:7" ht="21.75" customHeight="1">
      <c r="F571" s="135"/>
      <c r="G571" s="135"/>
    </row>
    <row r="572" spans="1:7" ht="21.75" customHeight="1">
      <c r="A572"/>
      <c r="B572"/>
      <c r="C572"/>
      <c r="D572"/>
      <c r="E572"/>
      <c r="F572" s="135"/>
      <c r="G572" s="135"/>
    </row>
    <row r="573" spans="6:7" ht="21.75" customHeight="1">
      <c r="F573" s="135"/>
      <c r="G573" s="135"/>
    </row>
  </sheetData>
  <sheetProtection/>
  <mergeCells count="5">
    <mergeCell ref="F6:F7"/>
    <mergeCell ref="A3:F3"/>
    <mergeCell ref="A6:A7"/>
    <mergeCell ref="B6:E6"/>
    <mergeCell ref="G6:G7"/>
  </mergeCells>
  <printOptions horizontalCentered="1"/>
  <pageMargins left="0" right="0" top="0" bottom="0" header="0.31496062992125984" footer="0.31496062992125984"/>
  <pageSetup fitToHeight="18" fitToWidth="1" horizontalDpi="600" verticalDpi="600" orientation="portrait" paperSize="9" scale="83" r:id="rId1"/>
  <rowBreaks count="15" manualBreakCount="15">
    <brk id="72" max="6" man="1"/>
    <brk id="104" max="6" man="1"/>
    <brk id="120" max="6" man="1"/>
    <brk id="193" max="6" man="1"/>
    <brk id="230" max="6" man="1"/>
    <brk id="268" max="6" man="1"/>
    <brk id="310" max="6" man="1"/>
    <brk id="332" max="6" man="1"/>
    <brk id="351" max="6" man="1"/>
    <brk id="409" max="6" man="1"/>
    <brk id="424" max="6" man="1"/>
    <brk id="448" max="6" man="1"/>
    <brk id="487" max="6" man="1"/>
    <brk id="517" max="6" man="1"/>
    <brk id="553" max="6" man="1"/>
  </rowBreaks>
</worksheet>
</file>

<file path=xl/worksheets/sheet3.xml><?xml version="1.0" encoding="utf-8"?>
<worksheet xmlns="http://schemas.openxmlformats.org/spreadsheetml/2006/main" xmlns:r="http://schemas.openxmlformats.org/officeDocument/2006/relationships">
  <sheetPr>
    <pageSetUpPr fitToPage="1"/>
  </sheetPr>
  <dimension ref="A1:E65"/>
  <sheetViews>
    <sheetView tabSelected="1" view="pageBreakPreview" zoomScaleSheetLayoutView="100" workbookViewId="0" topLeftCell="A1">
      <selection activeCell="G3" sqref="G3"/>
    </sheetView>
  </sheetViews>
  <sheetFormatPr defaultColWidth="9.140625" defaultRowHeight="12.75"/>
  <cols>
    <col min="1" max="1" width="71.7109375" style="0" customWidth="1"/>
    <col min="2" max="2" width="13.00390625" style="57" customWidth="1"/>
    <col min="3" max="4" width="16.28125" style="0" customWidth="1"/>
    <col min="5" max="5" width="12.7109375" style="0" bestFit="1" customWidth="1"/>
  </cols>
  <sheetData>
    <row r="1" spans="3:4" ht="15.75">
      <c r="C1" s="38"/>
      <c r="D1" s="38" t="s">
        <v>683</v>
      </c>
    </row>
    <row r="2" spans="3:4" ht="15.75">
      <c r="C2" s="38"/>
      <c r="D2" s="38"/>
    </row>
    <row r="3" spans="1:3" ht="12.75" customHeight="1">
      <c r="A3" s="168" t="s">
        <v>754</v>
      </c>
      <c r="B3" s="168"/>
      <c r="C3" s="168"/>
    </row>
    <row r="4" spans="1:3" ht="21.75" customHeight="1">
      <c r="A4" s="168"/>
      <c r="B4" s="168"/>
      <c r="C4" s="168"/>
    </row>
    <row r="5" spans="3:4" ht="13.5" thickBot="1">
      <c r="C5" s="40"/>
      <c r="D5" s="40" t="s">
        <v>55</v>
      </c>
    </row>
    <row r="6" spans="1:4" ht="12.75" customHeight="1">
      <c r="A6" s="171" t="s">
        <v>337</v>
      </c>
      <c r="B6" s="173" t="s">
        <v>236</v>
      </c>
      <c r="C6" s="169" t="s">
        <v>681</v>
      </c>
      <c r="D6" s="169" t="s">
        <v>755</v>
      </c>
    </row>
    <row r="7" spans="1:4" ht="36" customHeight="1" thickBot="1">
      <c r="A7" s="172"/>
      <c r="B7" s="174"/>
      <c r="C7" s="170"/>
      <c r="D7" s="170"/>
    </row>
    <row r="8" spans="1:4" ht="13.5" thickBot="1">
      <c r="A8" s="51">
        <v>1</v>
      </c>
      <c r="B8" s="58" t="s">
        <v>241</v>
      </c>
      <c r="C8" s="133" t="s">
        <v>242</v>
      </c>
      <c r="D8" s="133" t="s">
        <v>243</v>
      </c>
    </row>
    <row r="9" spans="1:4" ht="13.5" thickBot="1">
      <c r="A9" s="52" t="s">
        <v>338</v>
      </c>
      <c r="B9" s="59" t="s">
        <v>361</v>
      </c>
      <c r="C9" s="63">
        <f>SUM(C10:C16)</f>
        <v>86863.43999999999</v>
      </c>
      <c r="D9" s="63">
        <f>SUM(D10:D16)</f>
        <v>91246.324</v>
      </c>
    </row>
    <row r="10" spans="1:4" ht="27.75" thickBot="1">
      <c r="A10" s="53" t="s">
        <v>286</v>
      </c>
      <c r="B10" s="60" t="s">
        <v>287</v>
      </c>
      <c r="C10" s="64">
        <f>ведомств!F282</f>
        <v>1763.168</v>
      </c>
      <c r="D10" s="64">
        <f>ведомств!G282</f>
        <v>1763.168</v>
      </c>
    </row>
    <row r="11" spans="1:4" ht="27" customHeight="1" thickBot="1">
      <c r="A11" s="53" t="s">
        <v>339</v>
      </c>
      <c r="B11" s="60" t="s">
        <v>281</v>
      </c>
      <c r="C11" s="64">
        <f>ведомств!F510</f>
        <v>4680.122</v>
      </c>
      <c r="D11" s="64">
        <f>ведомств!G510</f>
        <v>4680.122</v>
      </c>
    </row>
    <row r="12" spans="1:4" ht="41.25" thickBot="1">
      <c r="A12" s="53" t="s">
        <v>340</v>
      </c>
      <c r="B12" s="60" t="s">
        <v>289</v>
      </c>
      <c r="C12" s="64">
        <f>ведомств!F287</f>
        <v>30309.028999999995</v>
      </c>
      <c r="D12" s="64">
        <f>ведомств!G287</f>
        <v>30309.028999999995</v>
      </c>
    </row>
    <row r="13" spans="1:4" ht="14.25" thickBot="1">
      <c r="A13" s="53" t="s">
        <v>307</v>
      </c>
      <c r="B13" s="60" t="s">
        <v>308</v>
      </c>
      <c r="C13" s="64">
        <f>ведомств!F298</f>
        <v>1.1</v>
      </c>
      <c r="D13" s="64">
        <f>ведомств!G298</f>
        <v>1</v>
      </c>
    </row>
    <row r="14" spans="1:4" ht="27.75" thickBot="1">
      <c r="A14" s="53" t="s">
        <v>341</v>
      </c>
      <c r="B14" s="60" t="s">
        <v>71</v>
      </c>
      <c r="C14" s="64">
        <f>ведомств!F500+ведомств!F411+ведомств!F379</f>
        <v>17372.234</v>
      </c>
      <c r="D14" s="64">
        <f>ведомств!G500+ведомств!G411+ведомств!G379</f>
        <v>17372.234</v>
      </c>
    </row>
    <row r="15" spans="1:4" ht="14.25" thickBot="1">
      <c r="A15" s="53" t="s">
        <v>52</v>
      </c>
      <c r="B15" s="60" t="s">
        <v>290</v>
      </c>
      <c r="C15" s="64">
        <f>ведомств!F301</f>
        <v>0</v>
      </c>
      <c r="D15" s="64">
        <f>ведомств!G301</f>
        <v>1000</v>
      </c>
    </row>
    <row r="16" spans="1:4" ht="14.25" thickBot="1">
      <c r="A16" s="53" t="s">
        <v>54</v>
      </c>
      <c r="B16" s="60" t="s">
        <v>195</v>
      </c>
      <c r="C16" s="64">
        <f>ведомств!F306+ведомств!F526+ведомств!F116</f>
        <v>32737.787</v>
      </c>
      <c r="D16" s="64">
        <f>ведомств!G306+ведомств!G526+ведомств!G116</f>
        <v>36120.771</v>
      </c>
    </row>
    <row r="17" spans="1:4" ht="13.5" thickBot="1">
      <c r="A17" s="54" t="s">
        <v>342</v>
      </c>
      <c r="B17" s="59" t="s">
        <v>362</v>
      </c>
      <c r="C17" s="65">
        <f>C18</f>
        <v>2023.6</v>
      </c>
      <c r="D17" s="65">
        <f>D18</f>
        <v>2092.7</v>
      </c>
    </row>
    <row r="18" spans="1:4" ht="14.25" thickBot="1">
      <c r="A18" s="53" t="s">
        <v>217</v>
      </c>
      <c r="B18" s="60" t="s">
        <v>216</v>
      </c>
      <c r="C18" s="64">
        <f>ведомств!F387</f>
        <v>2023.6</v>
      </c>
      <c r="D18" s="64">
        <f>ведомств!G387</f>
        <v>2092.7</v>
      </c>
    </row>
    <row r="19" spans="1:4" ht="26.25" thickBot="1">
      <c r="A19" s="54" t="s">
        <v>343</v>
      </c>
      <c r="B19" s="59" t="s">
        <v>363</v>
      </c>
      <c r="C19" s="65">
        <f>C20+C21+C22</f>
        <v>9696</v>
      </c>
      <c r="D19" s="65">
        <f>D20+D21+D22</f>
        <v>10774.8</v>
      </c>
    </row>
    <row r="20" spans="1:4" ht="14.25" thickBot="1">
      <c r="A20" s="53" t="s">
        <v>214</v>
      </c>
      <c r="B20" s="60" t="s">
        <v>215</v>
      </c>
      <c r="C20" s="64">
        <f>ведомств!F339</f>
        <v>1593.2</v>
      </c>
      <c r="D20" s="64">
        <f>ведомств!G339</f>
        <v>1672</v>
      </c>
    </row>
    <row r="21" spans="1:4" ht="27.75" thickBot="1">
      <c r="A21" s="53" t="s">
        <v>203</v>
      </c>
      <c r="B21" s="60" t="s">
        <v>202</v>
      </c>
      <c r="C21" s="64">
        <f>ведомств!F343</f>
        <v>2000</v>
      </c>
      <c r="D21" s="64">
        <f>ведомств!G343</f>
        <v>3000</v>
      </c>
    </row>
    <row r="22" spans="1:4" ht="14.25" thickBot="1">
      <c r="A22" s="53" t="s">
        <v>765</v>
      </c>
      <c r="B22" s="60" t="s">
        <v>764</v>
      </c>
      <c r="C22" s="64">
        <f>ведомств!F391</f>
        <v>6102.8</v>
      </c>
      <c r="D22" s="64">
        <f>ведомств!G391</f>
        <v>6102.8</v>
      </c>
    </row>
    <row r="23" spans="1:4" ht="13.5" thickBot="1">
      <c r="A23" s="54" t="s">
        <v>344</v>
      </c>
      <c r="B23" s="59" t="s">
        <v>364</v>
      </c>
      <c r="C23" s="65">
        <f>C24+C25+C27+C26</f>
        <v>99467.384</v>
      </c>
      <c r="D23" s="65">
        <f>D24+D25+D27+D26</f>
        <v>101829.78400000001</v>
      </c>
    </row>
    <row r="24" spans="1:4" ht="14.25" thickBot="1">
      <c r="A24" s="53" t="s">
        <v>221</v>
      </c>
      <c r="B24" s="60" t="s">
        <v>222</v>
      </c>
      <c r="C24" s="64">
        <f>ведомств!F348</f>
        <v>396.5</v>
      </c>
      <c r="D24" s="64">
        <f>ведомств!G348</f>
        <v>396.5</v>
      </c>
    </row>
    <row r="25" spans="1:4" ht="14.25" thickBot="1">
      <c r="A25" s="53" t="s">
        <v>33</v>
      </c>
      <c r="B25" s="60" t="s">
        <v>73</v>
      </c>
      <c r="C25" s="64">
        <f>ведомств!F353</f>
        <v>833</v>
      </c>
      <c r="D25" s="64">
        <f>ведомств!G353</f>
        <v>833</v>
      </c>
    </row>
    <row r="26" spans="1:4" ht="14.25" thickBot="1">
      <c r="A26" s="53" t="s">
        <v>571</v>
      </c>
      <c r="B26" s="60" t="s">
        <v>572</v>
      </c>
      <c r="C26" s="64">
        <f>ведомств!F543</f>
        <v>4991.584</v>
      </c>
      <c r="D26" s="64">
        <f>ведомств!G543</f>
        <v>4991.584</v>
      </c>
    </row>
    <row r="27" spans="1:4" ht="14.25" thickBot="1">
      <c r="A27" s="53" t="s">
        <v>345</v>
      </c>
      <c r="B27" s="60" t="s">
        <v>140</v>
      </c>
      <c r="C27" s="64">
        <f>ведомств!F121</f>
        <v>93246.3</v>
      </c>
      <c r="D27" s="64">
        <f>ведомств!G121</f>
        <v>95608.70000000001</v>
      </c>
    </row>
    <row r="28" spans="1:4" ht="13.5" thickBot="1">
      <c r="A28" s="54" t="s">
        <v>346</v>
      </c>
      <c r="B28" s="59" t="s">
        <v>365</v>
      </c>
      <c r="C28" s="65">
        <f>C31+C32+C30+C29</f>
        <v>94817.927</v>
      </c>
      <c r="D28" s="65">
        <f>D31+D32+D30+D29</f>
        <v>82212.34300000001</v>
      </c>
    </row>
    <row r="29" spans="1:4" ht="13.5" thickBot="1">
      <c r="A29" s="67" t="s">
        <v>722</v>
      </c>
      <c r="B29" s="68" t="s">
        <v>721</v>
      </c>
      <c r="C29" s="69">
        <f>ведомств!F550</f>
        <v>18086.4</v>
      </c>
      <c r="D29" s="69">
        <f>ведомств!G550</f>
        <v>0</v>
      </c>
    </row>
    <row r="30" spans="1:4" ht="13.5" thickBot="1">
      <c r="A30" s="67" t="s">
        <v>370</v>
      </c>
      <c r="B30" s="68" t="s">
        <v>369</v>
      </c>
      <c r="C30" s="69">
        <f>ведомств!F133</f>
        <v>23855.8</v>
      </c>
      <c r="D30" s="69">
        <f>ведомств!G133</f>
        <v>23855.8</v>
      </c>
    </row>
    <row r="31" spans="1:4" ht="14.25" thickBot="1">
      <c r="A31" s="53" t="s">
        <v>218</v>
      </c>
      <c r="B31" s="60" t="s">
        <v>58</v>
      </c>
      <c r="C31" s="64">
        <f>ведомств!F139</f>
        <v>10343</v>
      </c>
      <c r="D31" s="64">
        <f>ведомств!G139</f>
        <v>11633.47</v>
      </c>
    </row>
    <row r="32" spans="1:4" ht="14.25" thickBot="1">
      <c r="A32" s="53" t="s">
        <v>143</v>
      </c>
      <c r="B32" s="60" t="s">
        <v>141</v>
      </c>
      <c r="C32" s="64">
        <f>ведомств!F145+ведомств!F394+ведомств!F358</f>
        <v>42532.727</v>
      </c>
      <c r="D32" s="64">
        <f>ведомств!G145+ведомств!G394+ведомств!G358</f>
        <v>46723.073000000004</v>
      </c>
    </row>
    <row r="33" spans="1:4" ht="13.5" thickBot="1">
      <c r="A33" s="137" t="s">
        <v>546</v>
      </c>
      <c r="B33" s="138" t="s">
        <v>547</v>
      </c>
      <c r="C33" s="139">
        <f>C34</f>
        <v>5293.5</v>
      </c>
      <c r="D33" s="139">
        <f>D34</f>
        <v>83219.7</v>
      </c>
    </row>
    <row r="34" spans="1:4" ht="14.25" thickBot="1">
      <c r="A34" s="53" t="s">
        <v>544</v>
      </c>
      <c r="B34" s="60" t="s">
        <v>545</v>
      </c>
      <c r="C34" s="64">
        <f>ведомств!F554</f>
        <v>5293.5</v>
      </c>
      <c r="D34" s="64">
        <f>ведомств!G554</f>
        <v>83219.7</v>
      </c>
    </row>
    <row r="35" spans="1:4" ht="13.5" thickBot="1">
      <c r="A35" s="54" t="s">
        <v>347</v>
      </c>
      <c r="B35" s="59" t="s">
        <v>366</v>
      </c>
      <c r="C35" s="65">
        <f>C36+C37+C38+C39+C40</f>
        <v>587193.599</v>
      </c>
      <c r="D35" s="65">
        <f>D36+D37+D38+D39+D40</f>
        <v>599123.199</v>
      </c>
    </row>
    <row r="36" spans="1:4" ht="14.25" thickBot="1">
      <c r="A36" s="53" t="s">
        <v>348</v>
      </c>
      <c r="B36" s="60" t="s">
        <v>126</v>
      </c>
      <c r="C36" s="64">
        <f>ведомств!F178</f>
        <v>101253.35800000001</v>
      </c>
      <c r="D36" s="64">
        <f>ведомств!G178</f>
        <v>104253.35800000001</v>
      </c>
    </row>
    <row r="37" spans="1:4" ht="14.25" thickBot="1">
      <c r="A37" s="53" t="s">
        <v>349</v>
      </c>
      <c r="B37" s="60" t="s">
        <v>74</v>
      </c>
      <c r="C37" s="64">
        <f>ведомств!F194+ведомств!F166</f>
        <v>416057.091</v>
      </c>
      <c r="D37" s="64">
        <f>ведомств!G194+ведомств!G166</f>
        <v>423893.591</v>
      </c>
    </row>
    <row r="38" spans="1:4" ht="14.25" thickBot="1">
      <c r="A38" s="53" t="s">
        <v>293</v>
      </c>
      <c r="B38" s="60" t="s">
        <v>292</v>
      </c>
      <c r="C38" s="64">
        <f>ведомств!F234+ведомств!F10</f>
        <v>29858.729999999996</v>
      </c>
      <c r="D38" s="64">
        <f>ведомств!G234+ведомств!G10</f>
        <v>27859.229999999996</v>
      </c>
    </row>
    <row r="39" spans="1:4" ht="14.25" thickBot="1">
      <c r="A39" s="53" t="s">
        <v>59</v>
      </c>
      <c r="B39" s="60" t="s">
        <v>129</v>
      </c>
      <c r="C39" s="64">
        <f>ведомств!F240+ведомств!F21</f>
        <v>14361.864000000001</v>
      </c>
      <c r="D39" s="64">
        <f>ведомств!G240+ведомств!G21</f>
        <v>15454.464000000002</v>
      </c>
    </row>
    <row r="40" spans="1:4" ht="14.25" thickBot="1">
      <c r="A40" s="53" t="s">
        <v>350</v>
      </c>
      <c r="B40" s="60" t="s">
        <v>134</v>
      </c>
      <c r="C40" s="64">
        <f>ведомств!F252</f>
        <v>25662.556000000004</v>
      </c>
      <c r="D40" s="64">
        <f>ведомств!G252</f>
        <v>27662.556000000004</v>
      </c>
    </row>
    <row r="41" spans="1:4" ht="13.5" thickBot="1">
      <c r="A41" s="55" t="s">
        <v>351</v>
      </c>
      <c r="B41" s="61" t="s">
        <v>367</v>
      </c>
      <c r="C41" s="65">
        <f>C42+C43</f>
        <v>91174.23499999999</v>
      </c>
      <c r="D41" s="65">
        <f>D42+D43</f>
        <v>85796.93499999998</v>
      </c>
    </row>
    <row r="42" spans="1:4" ht="14.25" thickBot="1">
      <c r="A42" s="53" t="s">
        <v>352</v>
      </c>
      <c r="B42" s="60" t="s">
        <v>77</v>
      </c>
      <c r="C42" s="64">
        <f>ведомств!F28</f>
        <v>73538.324</v>
      </c>
      <c r="D42" s="64">
        <f>ведомств!G28</f>
        <v>76475.92399999998</v>
      </c>
    </row>
    <row r="43" spans="1:4" ht="14.25" thickBot="1">
      <c r="A43" s="53" t="s">
        <v>353</v>
      </c>
      <c r="B43" s="60" t="s">
        <v>196</v>
      </c>
      <c r="C43" s="64">
        <f>ведомств!F362+ведомств!F54</f>
        <v>17635.911</v>
      </c>
      <c r="D43" s="64">
        <f>ведомств!G362+ведомств!G54</f>
        <v>9321.011</v>
      </c>
    </row>
    <row r="44" spans="1:5" ht="13.5" thickBot="1">
      <c r="A44" s="54" t="s">
        <v>354</v>
      </c>
      <c r="B44" s="59" t="s">
        <v>175</v>
      </c>
      <c r="C44" s="65">
        <f>C45</f>
        <v>1000</v>
      </c>
      <c r="D44" s="65">
        <f>D45</f>
        <v>1000</v>
      </c>
      <c r="E44" s="135"/>
    </row>
    <row r="45" spans="1:4" ht="14.25" thickBot="1">
      <c r="A45" s="53" t="s">
        <v>355</v>
      </c>
      <c r="B45" s="60" t="s">
        <v>197</v>
      </c>
      <c r="C45" s="64">
        <f>ведомств!F367</f>
        <v>1000</v>
      </c>
      <c r="D45" s="64">
        <f>ведомств!G367</f>
        <v>1000</v>
      </c>
    </row>
    <row r="46" spans="1:4" ht="13.5" thickBot="1">
      <c r="A46" s="54" t="s">
        <v>356</v>
      </c>
      <c r="B46" s="59">
        <v>1000</v>
      </c>
      <c r="C46" s="65">
        <f>C47+C48+C49+C50</f>
        <v>283426.81</v>
      </c>
      <c r="D46" s="65">
        <f>D47+D48+D49+D50</f>
        <v>289795.71</v>
      </c>
    </row>
    <row r="47" spans="1:4" ht="14.25" thickBot="1">
      <c r="A47" s="53" t="s">
        <v>167</v>
      </c>
      <c r="B47" s="60">
        <v>1002</v>
      </c>
      <c r="C47" s="64">
        <f>ведомств!F419</f>
        <v>39983.7</v>
      </c>
      <c r="D47" s="64">
        <f>ведомств!G419</f>
        <v>40206.1</v>
      </c>
    </row>
    <row r="48" spans="1:4" ht="14.25" thickBot="1">
      <c r="A48" s="53" t="s">
        <v>123</v>
      </c>
      <c r="B48" s="60">
        <v>1003</v>
      </c>
      <c r="C48" s="64">
        <f>ведомств!F520+ведомств!F370+ведомств!F423+ведомств!F272</f>
        <v>119207.602</v>
      </c>
      <c r="D48" s="64">
        <f>ведомств!G520+ведомств!G370+ведомств!G423+ведомств!G272</f>
        <v>123581.70199999999</v>
      </c>
    </row>
    <row r="49" spans="1:4" ht="14.25" thickBot="1">
      <c r="A49" s="53" t="s">
        <v>135</v>
      </c>
      <c r="B49" s="60">
        <v>1004</v>
      </c>
      <c r="C49" s="64">
        <f>ведомств!F460+ведомств!F275+ведомств!F563+ведомств!F171</f>
        <v>112304.89999999998</v>
      </c>
      <c r="D49" s="64">
        <f>ведомств!G460+ведомств!G275+ведомств!G563+ведомств!G171</f>
        <v>114177.3</v>
      </c>
    </row>
    <row r="50" spans="1:4" ht="14.25" thickBot="1">
      <c r="A50" s="53" t="s">
        <v>357</v>
      </c>
      <c r="B50" s="60">
        <v>1006</v>
      </c>
      <c r="C50" s="64">
        <f>ведомств!F474</f>
        <v>11930.608</v>
      </c>
      <c r="D50" s="64">
        <f>ведомств!G474</f>
        <v>11830.608</v>
      </c>
    </row>
    <row r="51" spans="1:4" ht="13.5" thickBot="1">
      <c r="A51" s="54" t="s">
        <v>358</v>
      </c>
      <c r="B51" s="59">
        <v>1100</v>
      </c>
      <c r="C51" s="65">
        <f>C52+C53+C54</f>
        <v>55985.960999999996</v>
      </c>
      <c r="D51" s="65">
        <f>D52+D53+D54</f>
        <v>55985.960999999996</v>
      </c>
    </row>
    <row r="52" spans="1:4" ht="14.25" thickBot="1">
      <c r="A52" s="53" t="s">
        <v>200</v>
      </c>
      <c r="B52" s="60">
        <v>1101</v>
      </c>
      <c r="C52" s="64">
        <f>ведомств!F74</f>
        <v>40521.31</v>
      </c>
      <c r="D52" s="64">
        <f>ведомств!G74</f>
        <v>40521.31</v>
      </c>
    </row>
    <row r="53" spans="1:4" ht="14.25" thickBot="1">
      <c r="A53" s="53" t="s">
        <v>212</v>
      </c>
      <c r="B53" s="60">
        <v>1102</v>
      </c>
      <c r="C53" s="64">
        <f>ведомств!F77</f>
        <v>14830.684000000001</v>
      </c>
      <c r="D53" s="64">
        <f>ведомств!G77</f>
        <v>14830.684000000001</v>
      </c>
    </row>
    <row r="54" spans="1:4" ht="14.25" thickBot="1">
      <c r="A54" s="6" t="s">
        <v>480</v>
      </c>
      <c r="B54" s="60" t="s">
        <v>479</v>
      </c>
      <c r="C54" s="64">
        <f>ведомств!F109</f>
        <v>633.967</v>
      </c>
      <c r="D54" s="64">
        <f>ведомств!G109</f>
        <v>633.967</v>
      </c>
    </row>
    <row r="55" spans="1:4" ht="13.5" thickBot="1">
      <c r="A55" s="54" t="s">
        <v>359</v>
      </c>
      <c r="B55" s="59">
        <v>1200</v>
      </c>
      <c r="C55" s="65">
        <f>C57+C56</f>
        <v>1987.844</v>
      </c>
      <c r="D55" s="65">
        <f>D57+D56</f>
        <v>2487.844</v>
      </c>
    </row>
    <row r="56" spans="1:4" s="18" customFormat="1" ht="14.25" thickBot="1">
      <c r="A56" s="6" t="s">
        <v>483</v>
      </c>
      <c r="B56" s="131" t="s">
        <v>484</v>
      </c>
      <c r="C56" s="132">
        <f>ведомств!F68</f>
        <v>487.844</v>
      </c>
      <c r="D56" s="132">
        <f>ведомств!G68</f>
        <v>487.844</v>
      </c>
    </row>
    <row r="57" spans="1:4" ht="14.25" thickBot="1">
      <c r="A57" s="53" t="s">
        <v>227</v>
      </c>
      <c r="B57" s="60" t="s">
        <v>225</v>
      </c>
      <c r="C57" s="64">
        <f>ведомств!F375</f>
        <v>1500</v>
      </c>
      <c r="D57" s="64">
        <f>ведомств!G375</f>
        <v>2000</v>
      </c>
    </row>
    <row r="58" spans="1:4" ht="26.25" thickBot="1">
      <c r="A58" s="54" t="s">
        <v>360</v>
      </c>
      <c r="B58" s="59">
        <v>1400</v>
      </c>
      <c r="C58" s="65">
        <f>C59+C60</f>
        <v>16281.1</v>
      </c>
      <c r="D58" s="65">
        <f>D59+D60</f>
        <v>16281.1</v>
      </c>
    </row>
    <row r="59" spans="1:4" ht="27.75" thickBot="1">
      <c r="A59" s="53" t="s">
        <v>199</v>
      </c>
      <c r="B59" s="60">
        <v>1401</v>
      </c>
      <c r="C59" s="64">
        <f>ведомств!F398</f>
        <v>16281.1</v>
      </c>
      <c r="D59" s="64">
        <f>ведомств!G398</f>
        <v>16281.1</v>
      </c>
    </row>
    <row r="60" spans="1:4" ht="14.25" thickBot="1">
      <c r="A60" s="53" t="s">
        <v>562</v>
      </c>
      <c r="B60" s="60" t="s">
        <v>561</v>
      </c>
      <c r="C60" s="64">
        <f>ведомств!F406</f>
        <v>0</v>
      </c>
      <c r="D60" s="64">
        <f>ведомств!G406</f>
        <v>0</v>
      </c>
    </row>
    <row r="61" spans="1:4" ht="15" thickBot="1">
      <c r="A61" s="56" t="s">
        <v>174</v>
      </c>
      <c r="B61" s="62"/>
      <c r="C61" s="66">
        <f>C9+C17+C19+C23+C28+C35+C41+C44+C46+C51+C55+C58+C33</f>
        <v>1335211.4000000001</v>
      </c>
      <c r="D61" s="66">
        <f>D9+D17+D19+D23+D28+D35+D41+D44+D46+D51+D55+D58+D33</f>
        <v>1421846.4</v>
      </c>
    </row>
    <row r="65" spans="3:4" ht="12.75">
      <c r="C65" s="135"/>
      <c r="D65" s="135"/>
    </row>
  </sheetData>
  <sheetProtection/>
  <mergeCells count="5">
    <mergeCell ref="A3:C4"/>
    <mergeCell ref="C6:C7"/>
    <mergeCell ref="A6:A7"/>
    <mergeCell ref="B6:B7"/>
    <mergeCell ref="D6: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Иргалеева_ЮЗ</cp:lastModifiedBy>
  <cp:lastPrinted>2020-12-02T04:45:05Z</cp:lastPrinted>
  <dcterms:created xsi:type="dcterms:W3CDTF">1996-10-08T23:32:33Z</dcterms:created>
  <dcterms:modified xsi:type="dcterms:W3CDTF">2021-12-17T04:46:48Z</dcterms:modified>
  <cp:category/>
  <cp:version/>
  <cp:contentType/>
  <cp:contentStatus/>
</cp:coreProperties>
</file>