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115" windowHeight="9600" tabRatio="804" activeTab="0"/>
  </bookViews>
  <sheets>
    <sheet name="функц" sheetId="1" r:id="rId1"/>
    <sheet name="ведомств" sheetId="2" r:id="rId2"/>
    <sheet name="прил 6" sheetId="3" r:id="rId3"/>
  </sheets>
  <definedNames>
    <definedName name="_xlnm._FilterDatabase" localSheetId="1" hidden="1">'ведомств'!$A$12:$E$904</definedName>
    <definedName name="_xlnm._FilterDatabase" localSheetId="0" hidden="1">'функц'!$A$12:$F$455</definedName>
    <definedName name="_xlnm.Print_Titles" localSheetId="1">'ведомств'!$7:$12</definedName>
  </definedNames>
  <calcPr fullCalcOnLoad="1"/>
</workbook>
</file>

<file path=xl/sharedStrings.xml><?xml version="1.0" encoding="utf-8"?>
<sst xmlns="http://schemas.openxmlformats.org/spreadsheetml/2006/main" count="6222" uniqueCount="1073">
  <si>
    <t>Организация и осуществление деятельности по опеке и попечительству</t>
  </si>
  <si>
    <t>Наименование</t>
  </si>
  <si>
    <t>Целевая
статья</t>
  </si>
  <si>
    <t>Группа вида расходов</t>
  </si>
  <si>
    <t>Раздел</t>
  </si>
  <si>
    <t>Подраздел</t>
  </si>
  <si>
    <t>01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</si>
  <si>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</si>
  <si>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</si>
  <si>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обеспечения государственных (муниципальных) нужд)</t>
  </si>
  <si>
    <t>Финансовое обеспечение выполнения функций контрольно-счетными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</si>
  <si>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муниципального образования и его заместители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</si>
  <si>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уровня и качества жизни населения Кунашакского муниципального района</t>
  </si>
  <si>
    <t>Повышение эффективности системы управления муниципальным образованием</t>
  </si>
  <si>
    <t>79 0 00 10000</t>
  </si>
  <si>
    <t>10</t>
  </si>
  <si>
    <t>11</t>
  </si>
  <si>
    <t>12</t>
  </si>
  <si>
    <t>13</t>
  </si>
  <si>
    <t>14</t>
  </si>
  <si>
    <t>28 0 00 00000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</si>
  <si>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</si>
  <si>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</si>
  <si>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</si>
  <si>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</si>
  <si>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Межбюджетные трансферты</t>
  </si>
  <si>
    <t>100</t>
  </si>
  <si>
    <t xml:space="preserve">Закупка товаров, работ и услуг для обеспечения
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</si>
  <si>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</si>
  <si>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</t>
  </si>
  <si>
    <t>200</t>
  </si>
  <si>
    <t>Закупка товаров, работ и услуг для государственных (муниципальных) нужд</t>
  </si>
  <si>
    <t>Председатель представительного органа муниципального образования</t>
  </si>
  <si>
    <t>Сельское хозяйство и рыболовство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</si>
  <si>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</si>
  <si>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</si>
  <si>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</si>
  <si>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Обеспечение исполнения муниципальных функций в рамках полномочий муниципального образования</t>
  </si>
  <si>
    <t>Повышение эффективности и результативности деятельности муниципальных служащих</t>
  </si>
  <si>
    <t>Обеспечение безопасности жизнидеятельности граждан</t>
  </si>
  <si>
    <t>Повышение эффективности мер по социальной защите и поддержке населения</t>
  </si>
  <si>
    <t>Обеспечение благоприятных условий для развития малого и среднего предпринимательства, повышение его роли в социально-экономическом развитии района, стимулирование экономической активности субъектов малого и среднего предпринимательства в Кунашакском муниципальном районе</t>
  </si>
  <si>
    <t>Обеспечение качественного и доступного здравоохранения</t>
  </si>
  <si>
    <t>Укрепление здоровья и физического воспитания детей и взрослого населения Кунашакского района</t>
  </si>
  <si>
    <t>Обеспечение творческого и культурного развития личности, участия населения в культурной жизни Кунашакского муниципального района</t>
  </si>
  <si>
    <t>Развитие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</si>
  <si>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</si>
  <si>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</si>
  <si>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</si>
  <si>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</si>
  <si>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</si>
  <si>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Управление образования администрации Кунашакского муниципального района</t>
  </si>
  <si>
    <t>Другие общегосударственные вопросы</t>
  </si>
  <si>
    <t>(тыс. рублей)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</si>
  <si>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</si>
  <si>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</si>
  <si>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</si>
  <si>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Молодежная политика и оздоровление детей</t>
  </si>
  <si>
    <t>99 0 04 22500</t>
  </si>
  <si>
    <t>99 0 02 00000</t>
  </si>
  <si>
    <t>99 0 99 00000</t>
  </si>
  <si>
    <t>99 0 99 45201</t>
  </si>
  <si>
    <t>99 0 10 00000</t>
  </si>
  <si>
    <t>Финансовое обеспечение муниципального задания на оказание муниципальных услуг (выполнение работ)</t>
  </si>
  <si>
    <r>
      <t>Социальное обеспечение населения</t>
    </r>
    <r>
      <rPr>
        <sz val="8"/>
        <rFont val="Arial"/>
        <family val="2"/>
      </rPr>
      <t>, в том числе:</t>
    </r>
  </si>
  <si>
    <t>1003</t>
  </si>
  <si>
    <t>Оказание других видов социальной помощи</t>
  </si>
  <si>
    <t>770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</si>
  <si>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</si>
  <si>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</si>
  <si>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Руководитель контрольно-счетной палаты муниципального образования и его заместители</t>
  </si>
  <si>
    <t>0405</t>
  </si>
  <si>
    <t>0702</t>
  </si>
  <si>
    <t>Обеспечение деятельности подведомственных учреждений</t>
  </si>
  <si>
    <r>
      <t>Культура</t>
    </r>
    <r>
      <rPr>
        <sz val="8"/>
        <rFont val="Arial"/>
        <family val="2"/>
      </rPr>
      <t>, в том числе:</t>
    </r>
  </si>
  <si>
    <t>0801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</si>
  <si>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</si>
  <si>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(Социальное обеспечение и иные выплаты населению)</t>
  </si>
  <si>
    <t>Доплаты к пенсиям государственных служащих субъектов Российской Федерации  и муниципальных служащих  (Социальное обеспечение и иные выплаты населению)</t>
  </si>
  <si>
    <t>Оказание других видов социальной помощи (Социальное обеспечение и иные выплаты населению)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</si>
  <si>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</si>
  <si>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</si>
  <si>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(Социальное обеспечение и иные выплаты населению)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</si>
  <si>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</si>
  <si>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</si>
  <si>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государственных полномочий по расчету и предоставлению дотаций сельским поселениям за счет средств областного бюджета (Межбюджетные трансферты)</t>
  </si>
  <si>
    <t>Выравнивание бюджетной обеспеченности поселений (Межбюджетные трансферты)</t>
  </si>
  <si>
    <t>ВСЕГО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</si>
  <si>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</si>
  <si>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Организация работы органов управления социальной защиты населения муниципальных образований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</si>
  <si>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</si>
  <si>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общегосударственного характера</t>
  </si>
  <si>
    <t>99 0 00 00000</t>
  </si>
  <si>
    <t>99 0 04 00000</t>
  </si>
  <si>
    <t>99 0 04 20400</t>
  </si>
  <si>
    <t>99 0 04 20401</t>
  </si>
  <si>
    <t>99 0 89 00000</t>
  </si>
  <si>
    <t>Финансовое обеспечение выполнения функций государственными органами</t>
  </si>
  <si>
    <t>99 0 89 20401</t>
  </si>
  <si>
    <t>99 0 04 21100</t>
  </si>
  <si>
    <t>Реализация иных государственных функций в области социальной политики</t>
  </si>
  <si>
    <t>99 0 06 00000</t>
  </si>
  <si>
    <t>99 0 06 50587</t>
  </si>
  <si>
    <t>99 0 04 20300</t>
  </si>
  <si>
    <t>99 0 04 09203</t>
  </si>
  <si>
    <t>99 0 06 49101</t>
  </si>
  <si>
    <t>99 0 04 20402</t>
  </si>
  <si>
    <t>Финансовое обеспечение выполнения функций контрольно-счетными органами</t>
  </si>
  <si>
    <t>Пособие на ребенка в соответствии с Законом Челябинской области «О пособии на ребенка»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</si>
  <si>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</si>
  <si>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</si>
  <si>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</si>
  <si>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</si>
  <si>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</si>
  <si>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Целевые программы муниципальных образований</t>
  </si>
  <si>
    <t>Предоставление субсидий бюджетным, автономным учреждениям и иным некоммерческим организациям</t>
  </si>
  <si>
    <t>772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</si>
  <si>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</si>
  <si>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Социальное обеспечение населения</t>
  </si>
  <si>
    <t>761</t>
  </si>
  <si>
    <r>
      <t>Дошкольное образование</t>
    </r>
    <r>
      <rPr>
        <sz val="8"/>
        <rFont val="Arial"/>
        <family val="2"/>
      </rPr>
      <t>, в том числе:</t>
    </r>
  </si>
  <si>
    <t>0701</t>
  </si>
  <si>
    <r>
      <t>Общее образование</t>
    </r>
    <r>
      <rPr>
        <sz val="8"/>
        <rFont val="Arial"/>
        <family val="2"/>
      </rPr>
      <t>, в том числе:</t>
    </r>
  </si>
  <si>
    <r>
      <t>Молодежная политика и оздоровление детей</t>
    </r>
    <r>
      <rPr>
        <sz val="8"/>
        <rFont val="Arial"/>
        <family val="2"/>
      </rPr>
      <t>, в том числе:</t>
    </r>
  </si>
  <si>
    <t>0707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</si>
  <si>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</si>
  <si>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Ежемесячная денежная выплата в соответствии с Законом Челябинской области "О звании "Ветеран труда Челябинской области"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</si>
  <si>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</si>
  <si>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r>
      <t>Другие вопросы в области образования</t>
    </r>
    <r>
      <rPr>
        <sz val="8"/>
        <rFont val="Arial"/>
        <family val="2"/>
      </rPr>
      <t>, в том числе</t>
    </r>
  </si>
  <si>
    <t>0709</t>
  </si>
  <si>
    <t>Охрана семьи и детства</t>
  </si>
  <si>
    <t>1004</t>
  </si>
  <si>
    <t>Реализация переданных государственных полномочий по социальному обслуживанию граждан</t>
  </si>
  <si>
    <t>Предоставление гражданам субсидий на оплату жилого помещения и коммунальных услуг</t>
  </si>
  <si>
    <t>0409</t>
  </si>
  <si>
    <t>0505</t>
  </si>
  <si>
    <t>Дорожное хозяйство</t>
  </si>
  <si>
    <t>Другие вопросы в области жилищно-коммунального хозяйства</t>
  </si>
  <si>
    <t>760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</si>
  <si>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</si>
  <si>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</si>
  <si>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Организация работы комиссий по делам несовершеннолетних и защите их прав</t>
  </si>
  <si>
    <t>Непрограммные направления деятельности</t>
  </si>
  <si>
    <t>Реализация полномочий Российской Федерации на оплату жилищно-коммунальных услуг отдельным категориям граждан</t>
  </si>
  <si>
    <t>Обеспечение населения Кунашакского муниципального района комфортными условиями проживания</t>
  </si>
  <si>
    <t xml:space="preserve"> 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</si>
  <si>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</si>
  <si>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(Иные бюджетные ассигнования)</t>
  </si>
  <si>
    <t xml:space="preserve">01 </t>
  </si>
  <si>
    <t>04 0 00 00000</t>
  </si>
  <si>
    <t>03 0 00 00000</t>
  </si>
  <si>
    <t>Дотации местным бюджетам</t>
  </si>
  <si>
    <t>99 0 12 00000</t>
  </si>
  <si>
    <t>99 0 12 71130</t>
  </si>
  <si>
    <t>Выравнивание бюджетной обеспеченности поселений</t>
  </si>
  <si>
    <t>10 0 00 00000</t>
  </si>
  <si>
    <t>12 0 00 00000</t>
  </si>
  <si>
    <t>12 1 00 00000</t>
  </si>
  <si>
    <t>768</t>
  </si>
  <si>
    <t>Доплаты к пенсиям государственных служащих субъектов Российской Федерации  и муниципальных служащих</t>
  </si>
  <si>
    <t>Социальное обслуживание населения</t>
  </si>
  <si>
    <t>1002</t>
  </si>
  <si>
    <r>
      <t>Другие вопросы в области социальной политики</t>
    </r>
    <r>
      <rPr>
        <sz val="8"/>
        <rFont val="Arial"/>
        <family val="2"/>
      </rPr>
      <t>, в том числе:</t>
    </r>
  </si>
  <si>
    <t>1006</t>
  </si>
  <si>
    <t>Финансовое управление администрации Кунашакского муниципального района</t>
  </si>
  <si>
    <t>763</t>
  </si>
  <si>
    <t>1101</t>
  </si>
  <si>
    <t>Итого</t>
  </si>
  <si>
    <t>0900</t>
  </si>
  <si>
    <t>Обеспечение устойчивых темпов экономического развития</t>
  </si>
  <si>
    <t>79 0 00 20000</t>
  </si>
  <si>
    <t>Развитие человеческого капитала</t>
  </si>
  <si>
    <t>79 0 00 30000</t>
  </si>
  <si>
    <t>Обеспечение безопасности жизнедеятельности граждан</t>
  </si>
  <si>
    <t>Выполнение других обязательств муниципальных образований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</si>
  <si>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</si>
  <si>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</si>
  <si>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(Иные бюджетные ассигнования)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</si>
  <si>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</si>
  <si>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населения Кунашакского муниципального района комфортными усорвиями проживания</t>
  </si>
  <si>
    <t>Модернизация системы коммунальной инфраструктуры</t>
  </si>
  <si>
    <t>79 0 00 38000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</si>
  <si>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</si>
  <si>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</si>
  <si>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</si>
  <si>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1400</t>
  </si>
  <si>
    <t>1401</t>
  </si>
  <si>
    <t>0113</t>
  </si>
  <si>
    <t>0804</t>
  </si>
  <si>
    <t>0909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</si>
  <si>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</si>
  <si>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</si>
  <si>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</si>
  <si>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1102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</si>
  <si>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</si>
  <si>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</si>
  <si>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</t>
  </si>
  <si>
    <t>03</t>
  </si>
  <si>
    <t>04</t>
  </si>
  <si>
    <t>05</t>
  </si>
  <si>
    <t>06</t>
  </si>
  <si>
    <t>07</t>
  </si>
  <si>
    <t>08</t>
  </si>
  <si>
    <t>09</t>
  </si>
  <si>
    <t>Массовый спорт</t>
  </si>
  <si>
    <t>Управление имущественных и земельных отношений администрации Кунашакского муниципального района</t>
  </si>
  <si>
    <t>Органы юстиции</t>
  </si>
  <si>
    <t>0304</t>
  </si>
  <si>
    <t>0203</t>
  </si>
  <si>
    <t>Мобилизационная и вневойсковая подготовка</t>
  </si>
  <si>
    <t>Благоустройство</t>
  </si>
  <si>
    <t>Уплата налога на имущество организаций и земельного налога</t>
  </si>
  <si>
    <t>Выполнение других обязательств муниципальных образований</t>
  </si>
  <si>
    <t>Общеэкономические вопросы</t>
  </si>
  <si>
    <t>0401</t>
  </si>
  <si>
    <t>Реализация переданных государственных полномочий в области охраны труда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</si>
  <si>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</si>
  <si>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1202</t>
  </si>
  <si>
    <t>Информационное освещение деятельности органов государственной власти Челябинской области и поддержка средств массовой информации</t>
  </si>
  <si>
    <t>Периодическая печать и издательства</t>
  </si>
  <si>
    <t>Повышение эффективности мер по социальной защите в поддержке  населения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</si>
  <si>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(Социальное обеспечение и иные выплаты населению)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</si>
  <si>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(Социальное обеспечение и иные выплаты населению)</t>
  </si>
  <si>
    <t>Ежемесячная денежная выплата в соответствии с Законом Челябин-ской области "О звании "Ветеран труда Челябинской области" (Социальное обеспечение и иные выплаты населению)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</si>
  <si>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</si>
  <si>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</si>
  <si>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Наименование показателя</t>
  </si>
  <si>
    <t>КБК</t>
  </si>
  <si>
    <t>КФСР</t>
  </si>
  <si>
    <t>КЦСР</t>
  </si>
  <si>
    <t>КВР</t>
  </si>
  <si>
    <t>КВСР</t>
  </si>
  <si>
    <t>1</t>
  </si>
  <si>
    <t>2</t>
  </si>
  <si>
    <t>3</t>
  </si>
  <si>
    <t>4</t>
  </si>
  <si>
    <t>5</t>
  </si>
  <si>
    <t/>
  </si>
  <si>
    <t>771</t>
  </si>
  <si>
    <t>79 0 00 00000</t>
  </si>
  <si>
    <t>79 0 00 32000</t>
  </si>
  <si>
    <t>79 0 00 32040</t>
  </si>
  <si>
    <t>79 0 00 35000</t>
  </si>
  <si>
    <t>79 0 00 35010</t>
  </si>
  <si>
    <t>Подпрограмма "Газификация в Кунашакском муниципальном район"</t>
  </si>
  <si>
    <t>79 1 00 35010</t>
  </si>
  <si>
    <t>79 3 00 35010</t>
  </si>
  <si>
    <t>79 0 00 38020</t>
  </si>
  <si>
    <t>79 0 00 11010</t>
  </si>
  <si>
    <t>79 0 00 11000</t>
  </si>
  <si>
    <t>79 0 00 12000</t>
  </si>
  <si>
    <t>79 0 00 32010</t>
  </si>
  <si>
    <t>79 0 00 32050</t>
  </si>
  <si>
    <t>79 0 00 32060</t>
  </si>
  <si>
    <t>79 0 00 34000</t>
  </si>
  <si>
    <t>79 0 00 21000</t>
  </si>
  <si>
    <t>79 0 00 33000</t>
  </si>
  <si>
    <t>79 0 00 33010</t>
  </si>
  <si>
    <t>79 0 00 11030</t>
  </si>
  <si>
    <t>79 0 00 12020</t>
  </si>
  <si>
    <t>79 0 00 12010</t>
  </si>
  <si>
    <t>79 0 00 21020</t>
  </si>
  <si>
    <t>79 0 00 11020</t>
  </si>
  <si>
    <t>79 0 00 31000</t>
  </si>
  <si>
    <t>79 0 00 31010</t>
  </si>
  <si>
    <t>79 0 00 36000</t>
  </si>
  <si>
    <t>79 0 00 36010</t>
  </si>
  <si>
    <t>79 0 00 37000</t>
  </si>
  <si>
    <t>79 0 00 37010</t>
  </si>
  <si>
    <t>79 0 00 37020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</si>
  <si>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</si>
  <si>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</si>
  <si>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</si>
  <si>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000</t>
  </si>
  <si>
    <t>500</t>
  </si>
  <si>
    <t>762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</si>
  <si>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</si>
  <si>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</si>
  <si>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</si>
  <si>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0104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</si>
  <si>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</t>
  </si>
  <si>
    <t>0703</t>
  </si>
  <si>
    <t>Дополнительное образование детей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</si>
  <si>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имущества)</t>
  </si>
  <si>
    <t>Пособие на ребенка в соответствии с Законом Челябинской области «О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</si>
  <si>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</si>
  <si>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</si>
  <si>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99 0 07 06010</t>
  </si>
  <si>
    <t xml:space="preserve">Государственная программа Челябинской области "Управление государственными финансами и государственным долгом Челябинской области"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</si>
  <si>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</si>
  <si>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</t>
    </r>
    <r>
      <rPr>
        <sz val="8"/>
        <rFont val="Arial"/>
        <family val="2"/>
      </rPr>
      <t>в том числе:</t>
    </r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</si>
  <si>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</si>
  <si>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79 0 00 34010</t>
  </si>
  <si>
    <t>Подпрограмма "Комплексное развитие систем коммунальной инфраструктуры"</t>
  </si>
  <si>
    <t>Судебная система</t>
  </si>
  <si>
    <t>0105</t>
  </si>
  <si>
    <t xml:space="preserve">99 0 02 51200
</t>
  </si>
  <si>
    <t xml:space="preserve"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</si>
  <si>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</si>
  <si>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
</t>
  </si>
  <si>
    <t>Межбюджетные трансферты, передаваемые бюджетам поселений на осуществление части полномочий по решению вопросо местного значения в соответствии с заключенными соглашениями</t>
  </si>
  <si>
    <t>766</t>
  </si>
  <si>
    <t xml:space="preserve">Подпрограмма «Дети Южного Урала» </t>
  </si>
  <si>
    <t>28 1 00 00000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</si>
  <si>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</si>
  <si>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20 0 00 00000</t>
  </si>
  <si>
    <t>21 0 00 00000</t>
  </si>
  <si>
    <t>28 2 00 00000</t>
  </si>
  <si>
    <t xml:space="preserve">Подпрограмма "Дети Южного Урала"
</t>
  </si>
  <si>
    <t xml:space="preserve">Подпрограмма "Повышение качества жизни граждан пожилого возраста и иных категорий граждан"
</t>
  </si>
  <si>
    <t>28 4 00 00000</t>
  </si>
  <si>
    <t>Подпрограмма "Функционирование системы социального обслуживания и социальной поддержки отдельных категорий граждан</t>
  </si>
  <si>
    <t xml:space="preserve">Капитальные вложения в объекты недвижимого имущества государственной (муниципальной) собственности
</t>
  </si>
  <si>
    <t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</si>
  <si>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</si>
  <si>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контрольно-счетными органами (Закупка товаров, работ и услуг для обеспечения государственных (муниципальных) нужд)</t>
  </si>
  <si>
    <t>99 0 07 00000</t>
  </si>
  <si>
    <t>Межбюджетные трансферты бюджетам субъектов Российской Федерации и муниципальных образований общего характера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</si>
  <si>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</si>
  <si>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</si>
  <si>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обеспечения государственных (муниципальных) нужд)</t>
  </si>
  <si>
    <t xml:space="preserve">Наименование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</si>
  <si>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</si>
  <si>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</si>
  <si>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</si>
  <si>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</si>
  <si>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</si>
  <si>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</si>
  <si>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</si>
  <si>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</si>
  <si>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</si>
  <si>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</si>
  <si>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</si>
  <si>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</si>
  <si>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</si>
  <si>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</si>
  <si>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</si>
  <si>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</si>
  <si>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</si>
  <si>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</si>
  <si>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</si>
  <si>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</si>
  <si>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</si>
  <si>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СРЕДСТВА МАССОВОЙ ИНФОРМАЦИИ</t>
  </si>
  <si>
    <t>МЕЖБЮДЖЕТНЫЕ ТРАНСФЕРТЫ БЮДЖЕТАМ СУБЪЕКТОВ РФ И МУНИЦИПАЛЬНЫХ ОБРАЗОВАНИЙ ОБЩЕГО ХАРАКТЕРА</t>
  </si>
  <si>
    <t>0100</t>
  </si>
  <si>
    <t>0200</t>
  </si>
  <si>
    <t>0300</t>
  </si>
  <si>
    <t>0400</t>
  </si>
  <si>
    <t>0500</t>
  </si>
  <si>
    <t>0700</t>
  </si>
  <si>
    <t>0800</t>
  </si>
  <si>
    <t>14 0 00 00000</t>
  </si>
  <si>
    <t>0502</t>
  </si>
  <si>
    <t>Коммунальное хозяйство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</si>
  <si>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(Социальное обеспечение и иные выплаты населению)</t>
  </si>
  <si>
    <t>79 2 00 37020</t>
  </si>
  <si>
    <t>Подпрограмма "Развитие дополнительного образования МКУДО ДШИ с.Халитово, МКУДО с.Кунашак"</t>
  </si>
  <si>
    <t>Подпрограмма "Развитие дополнительного образования МКУДО ДШИ с.Халитово, МКУДО с.Кунашак"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</si>
  <si>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дополнительного образования МКУДО ДШИ с.Халитово, МКУДО с.Кунашак" (Иные бюджетные ассигнования)</t>
  </si>
  <si>
    <t>Подпрограмма "Развитие дополнительного образования МКУДО ДШИ с.Халитово, МКУДО с.Кунашак" (Закупка товаров, работ и услуг для обеспечения государственных (муниципальных) нужд)</t>
  </si>
  <si>
    <t>79 1 00 37020</t>
  </si>
  <si>
    <t>79 3 00 37020</t>
  </si>
  <si>
    <t>79 4 00 37020</t>
  </si>
  <si>
    <t>79 5 00 37020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</si>
  <si>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(Закупка товаров, работ и услуг для обеспечения государственных (муниципальных) нужд)</t>
  </si>
  <si>
    <t>79 1 00 31010</t>
  </si>
  <si>
    <t>79 2 00 31010</t>
  </si>
  <si>
    <t>79 3 00 31010</t>
  </si>
  <si>
    <t>79 5 00 31010</t>
  </si>
  <si>
    <t>79 6 00 31010</t>
  </si>
  <si>
    <t>79 Б 00 31010</t>
  </si>
  <si>
    <t>79 А 00 31010</t>
  </si>
  <si>
    <t>Подпрограмма "Газификация в Кунашакском муниципальном районе" (Закупка товаров, работ и услуг для обеспечения государственных (муниципальных) нужд)</t>
  </si>
  <si>
    <t>Реализация приоритетного проекта "Формирование комфортной городской среды"</t>
  </si>
  <si>
    <t>45 0 00 00000</t>
  </si>
  <si>
    <t>45 0 01 00000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</si>
  <si>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(Закупка товаров, работ и услуг для обеспечения государственных (муниципальных) нужд)</t>
  </si>
  <si>
    <t xml:space="preserve">Контрольное управление администрации Кунашакского муниципального района </t>
  </si>
  <si>
    <t xml:space="preserve">Контрольно-ревизионная комиссия Кунашакского муниципального района </t>
  </si>
  <si>
    <t>Администрация Кунашакского муниципального района</t>
  </si>
  <si>
    <t>Собрание депутатов Кунашакского муниципального района</t>
  </si>
  <si>
    <t>Управление социальной защиты населения администрации Кунашакского муниципального района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</si>
  <si>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</si>
  <si>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</si>
  <si>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</si>
  <si>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</si>
  <si>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</si>
  <si>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</si>
  <si>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</si>
  <si>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 xml:space="preserve">14 2 00 14060
</t>
  </si>
  <si>
    <t>45 0 F2 55550</t>
  </si>
  <si>
    <t>Реализация программ Формирование комфортной городской среды" (Закупка товаров, работ и услуг для обеспечения государственных (муниципальных) нужд)</t>
  </si>
  <si>
    <t>99 0 00 99120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</si>
  <si>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
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</si>
  <si>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
</t>
  </si>
  <si>
    <t>Организация отдыха детей в каникулярное время</t>
  </si>
  <si>
    <t>Организация и проведение мероприятий с детьми и молодежью (Закупка товаров, работ и услуг для государственных (муниципальных) нужд)</t>
  </si>
  <si>
    <t>28 4 00 28000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</si>
  <si>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</si>
  <si>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28 2 00 28300</t>
  </si>
  <si>
    <t>28 2 00 28310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</si>
  <si>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</si>
  <si>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</si>
  <si>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</si>
  <si>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</si>
  <si>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</si>
  <si>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</si>
  <si>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</si>
  <si>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28 2 00 28350</t>
  </si>
  <si>
    <t>28 2 00 28370</t>
  </si>
  <si>
    <t>28 2 00 52200</t>
  </si>
  <si>
    <t>28 2 00 52500</t>
  </si>
  <si>
    <t>28 2 00 28380</t>
  </si>
  <si>
    <t>28 2 00 28390</t>
  </si>
  <si>
    <t>28 2 00 28410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</si>
  <si>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</si>
  <si>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</si>
  <si>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04 0 00 04050</t>
  </si>
  <si>
    <t>28 1 00 28100</t>
  </si>
  <si>
    <t>28 1 00 28130</t>
  </si>
  <si>
    <t>28 1 00 28140</t>
  </si>
  <si>
    <t>28 1 00 28220</t>
  </si>
  <si>
    <t>28 1 00 28190</t>
  </si>
  <si>
    <t>28 1 Р1 28180</t>
  </si>
  <si>
    <t>28 1 00 28110</t>
  </si>
  <si>
    <t>28 4 00 28080</t>
  </si>
  <si>
    <t>20 1 00 20045</t>
  </si>
  <si>
    <t>20 2 00 20047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</si>
  <si>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</si>
  <si>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</si>
  <si>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12 1 00 12010</t>
  </si>
  <si>
    <t>742</t>
  </si>
  <si>
    <t>Муниципальное учреждение "Управление культуры, молодежной политики и информации администрации Кунашакского муниципального района"</t>
  </si>
  <si>
    <t>743</t>
  </si>
  <si>
    <t>Подпрограмма "Проведение культурно-массовых мероприятий в соответствии с Календарным планом Управления культуры, молодежной политики и информации администрации Кунашакского муниципального района"</t>
  </si>
  <si>
    <t>Физическая культура</t>
  </si>
  <si>
    <t>Организация и проведение мероприятий с детьми и молодежью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</si>
  <si>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</si>
  <si>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r>
      <t>Другие вопросы в области культуры, кинематографии</t>
    </r>
    <r>
      <rPr>
        <i/>
        <sz val="8"/>
        <rFont val="Arial"/>
        <family val="2"/>
      </rPr>
      <t>, в том числе:</t>
    </r>
  </si>
  <si>
    <t>Организация отдыха детей в каникулярное время  (Закупка товаров, работ и услуг для обеспечения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</si>
  <si>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</si>
  <si>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</si>
  <si>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79 1 E8 S1010</t>
  </si>
  <si>
    <t>Подпрограмма "Патриотическое воспитание молодых граждан Кунашакского муниципального района" (софинансирование)</t>
  </si>
  <si>
    <t>Подпрограмма "Патриотическое воспитание молодых граждан Кунашакского муниципального района" (софинансирование) (Закупка товаров, работ и услуг для обеспечения государственных (муниципальных) нужд)</t>
  </si>
  <si>
    <t>79 7 00 35010</t>
  </si>
  <si>
    <t>1105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</si>
  <si>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</si>
  <si>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</si>
  <si>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</si>
  <si>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</si>
  <si>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</si>
  <si>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99 0 10 44400</t>
  </si>
  <si>
    <t>Средства массовой информации (Предоставление субсидий бюджетным, автономным учреждениям и иным некоммерческим организациям)</t>
  </si>
  <si>
    <t>14 2 00 14060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</si>
  <si>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</si>
  <si>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</si>
  <si>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03 1 00 03300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</si>
  <si>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</si>
  <si>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</si>
  <si>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</si>
  <si>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</si>
  <si>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
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</si>
  <si>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на 2020 - 2022 годы
</t>
  </si>
  <si>
    <t>Государственная программа Челябинской области «Дети Южного Урала»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</si>
  <si>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</si>
  <si>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</si>
  <si>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"Улучшение условий и охраны труда в Челябинской области"</t>
  </si>
  <si>
    <t xml:space="preserve">Государственная программа Челябинской области "Развитие образования в Челябинской области" </t>
  </si>
  <si>
    <t>Государственная программа Челябинской области «Развитие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</si>
  <si>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</si>
  <si>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>79 0 00 13010</t>
  </si>
  <si>
    <t>79 0 00 13000</t>
  </si>
  <si>
    <t>03 1 00 03060</t>
  </si>
  <si>
    <t>46 3 00 51180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</si>
  <si>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</si>
  <si>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(Межбюджетные трансферты)</t>
  </si>
  <si>
    <t>Государственная программа Челябинской области «Обеспечение общественной безопасности в Челябинской области»</t>
  </si>
  <si>
    <t>46 0 00 00000</t>
  </si>
  <si>
    <t>99 0 00 59300</t>
  </si>
  <si>
    <t>Государственная программа Челябинской области «Развитие дорожного хозяйства и транспортной доступности в Челябинской области»</t>
  </si>
  <si>
    <t>06 1 00 06050</t>
  </si>
  <si>
    <t>06 0 00 00000</t>
  </si>
  <si>
    <t>04 1 00 04010</t>
  </si>
  <si>
    <t>04 1 00 04020</t>
  </si>
  <si>
    <t>03 1 00 03030</t>
  </si>
  <si>
    <t>03 1 00 03120</t>
  </si>
  <si>
    <t>03 1 00 03010</t>
  </si>
  <si>
    <t>21 1 E8 21010</t>
  </si>
  <si>
    <t>21 1 Е8 21010</t>
  </si>
  <si>
    <t>03 1 00 03070</t>
  </si>
  <si>
    <t>03 1 00 03020</t>
  </si>
  <si>
    <t>04 1 00 04050</t>
  </si>
  <si>
    <t>04 1 00 04060</t>
  </si>
  <si>
    <t>Другие вопросы в области охраны окружающей среды</t>
  </si>
  <si>
    <t>0605</t>
  </si>
  <si>
    <t>ОХРАНА ОКРУЖАЮЩЕЙ СРЕДЫ</t>
  </si>
  <si>
    <t>0600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</si>
  <si>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</t>
  </si>
  <si>
    <t>79 1 00 S0045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</si>
  <si>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</si>
  <si>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79 5 00 S0047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</si>
  <si>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 (Закупка товаров, работ и услуг для обеспечения государственных (муниципальных) нужд)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</si>
  <si>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 (Закупка товаров, работ и услуг для обеспечения государственных (муниципальных) нужд)</t>
  </si>
  <si>
    <t>79 1 00 32040</t>
  </si>
  <si>
    <t>79 2 00 32040</t>
  </si>
  <si>
    <t>Осуществление переданных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</si>
  <si>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</si>
  <si>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</t>
  </si>
  <si>
    <t>99 0 07 06150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</si>
  <si>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 (Межбюджетные трансферты)</t>
  </si>
  <si>
    <t>1403</t>
  </si>
  <si>
    <t>Прочие межбюджетные трансферты общего характера</t>
  </si>
  <si>
    <t>Закупка товаров, работ и услуг для обеспечения
государственных (муниципальных) нужд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</si>
  <si>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(Социальное обеспечение и иные выплаты населению)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</si>
  <si>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</si>
  <si>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</si>
  <si>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</si>
  <si>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</si>
  <si>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</si>
  <si>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Транспорт</t>
  </si>
  <si>
    <t>0408</t>
  </si>
  <si>
    <t>79 2 00 S1020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</si>
  <si>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</si>
  <si>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79 1 00 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</si>
  <si>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</t>
  </si>
  <si>
    <t>79 0 00 22010</t>
  </si>
  <si>
    <t>79 0 00 22000</t>
  </si>
  <si>
    <t>Cоздание условий для стабильного функционирования пассажирского автомобильного транспорта, обеспечения качества и равной доступности услуг общественного транспорта для всех категорий населения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</si>
  <si>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</t>
  </si>
  <si>
    <t>79 3 00 S004Г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</si>
  <si>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 (Закупка товаров, работ и услуг для обеспечения государственных (муниципальных) нужд)</t>
  </si>
  <si>
    <t>Создание новых мест в общеобразовательных организациях, расположенных на территории Челябинской области (софинансирование с МБ) (Закупка товаров, работ и услуг для обеспечения государственных (муниципальных) нужд)</t>
  </si>
  <si>
    <t>Подпрограмма "Оказание молодым семьям государственной поддержки для улучшения жилищных условий в Кунашакском муниципальном районе"</t>
  </si>
  <si>
    <t>Подпрограмма "Оказание молодым семьям государственной поддержки для улучшения жилищных условий в Кунашакском муниципальном районе" (Социальное обеспечение и иные выплаты населению)</t>
  </si>
  <si>
    <t>Межбюджетные трансферты, передаваемые бюджетам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</si>
  <si>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Муниципальное учреждение "Управление по физической культуре и спорту  Администрации Кунашакского муниципального района"</t>
  </si>
  <si>
    <t>МП "Управление муниципальным имуществом  и земельными ресурсами на 2021-2023 годы"</t>
  </si>
  <si>
    <t>МП "Управление муниципальным имуществом  и земельными ресурсами на 2021-2023 годы" (Закупка товаров, работ и услуг для обеспечения государственных (муниципальных) нужд)</t>
  </si>
  <si>
    <t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</t>
  </si>
  <si>
    <t xml:space="preserve"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
на 2021-2023 годы"
</t>
  </si>
  <si>
    <t>МП"Развитие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 (Межбюджетные трансферты)</t>
  </si>
  <si>
    <t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  (Закупка товаров, работ и услуг для обеспечения государственных (муниципальных) нужд)</t>
  </si>
  <si>
    <t>МП "Обеспечение общественного порядка и противодействие преступности в Кунашакском  районе на 2021-2023 годы"</t>
  </si>
  <si>
    <t>МП "Обеспечение общественного порядка и противодействие преступности в Кунашакском  районе на 2021-2023 годы" 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</si>
  <si>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2021-2023 годы"(Закупка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</si>
  <si>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2021-2023 годы"</t>
  </si>
  <si>
    <t>Подрограмма "Развитие дополнительного образования Кунашакского муниципального района"</t>
  </si>
  <si>
    <t xml:space="preserve">Подрограмма "Развитие общего образования Кунашакского муниципального района" </t>
  </si>
  <si>
    <t>Подрограмма "Развитие дошкольного образования Кунашакского муниципального района"</t>
  </si>
  <si>
    <t xml:space="preserve">Подрограмма "Отдых, оздоровление, занятость детей и молодежи Кунашакского муниципального района" </t>
  </si>
  <si>
    <t>Подрограмма "Профилактика безнадзорности и правонарушений несовершеннолетних"</t>
  </si>
  <si>
    <t>Подрограмма "Прочие мероприятия в области образования "</t>
  </si>
  <si>
    <t>Подрограмма "Развитие дошкольного образования Кунашакского муниципального района"(Расходы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</si>
  <si>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дошкольного образования Кунашакского муниципального района"(Закупка товаров, работ и услуг для обеспечения государственных (муниципальных) нужд)</t>
  </si>
  <si>
    <t>Подрограмма "Развитие дошкольного образования Кунашакского муниципального района"  (Иные бюджетные ассигнования)</t>
  </si>
  <si>
    <t>Подрограмма "Развитие общего образования Кунашакского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</si>
  <si>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общего образования Кунашакского муниципального района"  (Закупка товаров, работ и услуг для обеспечения государственных (муниципальных) нужд)</t>
  </si>
  <si>
    <t>Подрограмма "Развитие общего образования Кунашакского муниципального района" (Предоставление субсидий бюджетным, автономным учреждениям и иным некоммерческим организациям)</t>
  </si>
  <si>
    <t>Подрограмма "Развитие общего образования Кунашакского муниципального района" (Иные бюджетные ассигнования)</t>
  </si>
  <si>
    <t xml:space="preserve">Подрограмма "Развитие дополнительного образования Кунашакского муниципального района"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</si>
  <si>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Подрограмма "Развитие дополнительного образования Кунашакского муниципального района" (Закупка товаров, работ и услуг для обеспечения государственных (муниципальных) нужд)</t>
  </si>
  <si>
    <t>Подрограмма "Капитальный ремонт образовательных организаций Кунашакского муниципального района"  (Закупка товаров, работ и услуг для обеспечения государственных (муниципальных) нужд)</t>
  </si>
  <si>
    <t>Подрограмма "Профилактика безнадзорности и правонарушений несовершеннолетних"  (Закупка товаров, работ и услуг для обеспечения государственных (муниципальных) нужд)</t>
  </si>
  <si>
    <t>Подрограмма "Прочие мероприятия в области образования " (Иные бюджетные ассигнования)</t>
  </si>
  <si>
    <t>Подрограмма "Прочие мероприятия в области образования "(Закупка товаров, работ и услуг для обеспечения государственных (муниципальных) нужд)</t>
  </si>
  <si>
    <t>Подрограмма "Прочие мероприятия в области образования 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</si>
  <si>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"Отдых, оздоровление, занятость детей и молодежи Кунашакского муниципального района" (Предоставление субсидий бюджетным, автономным учреждениям и иным некоммерческим организациям)</t>
  </si>
  <si>
    <t>МП «Энергосбережение на территории Кунашакского муниципального района Челябинской области на  2021-2023 годы» (Закупка товаров, работ и услуг для обеспечения государственных (муниципальных) нужд)</t>
  </si>
  <si>
    <t>МП «Энергосбережение на территории Кунашакского муниципального района Челябинской области на  2021-2023 годы»</t>
  </si>
  <si>
    <t>МП "Развитие культуры Кунашакского муниципального района на 2021-2023 годы"</t>
  </si>
  <si>
    <t xml:space="preserve">Подпрограмма "Совершенстование библиотечного обслуживания Кунашакского муниципального района" </t>
  </si>
  <si>
    <t xml:space="preserve">Подпрограмма "Развитие музейной деятельности районного историко-краеведческого музея" 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</si>
  <si>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</si>
  <si>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(Иные бюджетные ассигнования)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</si>
  <si>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(Предоставление субсидий бюджетным, автономным учреждениям и иным некоммерческим организациям)</t>
  </si>
  <si>
    <t>Подпрограмма "Развитие музейной деятельности районного историко-краеведческого музея"  (Закупка товаров, работ и услуг для обеспечения государственных (муниципальных) нужд)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</si>
  <si>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</si>
  <si>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(Закупка товаров, работ и услуг для обеспечения государственных (муниципальных) нужд)</t>
  </si>
  <si>
    <t>Подпрограмма "Развитие музейной деятельности районного историко-краеведческого музея"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</si>
  <si>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"Совершенстование библиотечного обслуживания Кунашакского муниципального района"  (Иные бюджетные ассигнования)</t>
  </si>
  <si>
    <t>Подпрограмма "Совершенстование библиотечного обслуживания Кунашакского муниципального района" (Закупка товаров, работ и услуг для обеспечения государственных (муниципальных) нужд)</t>
  </si>
  <si>
    <t xml:space="preserve"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
</t>
  </si>
  <si>
    <t>79 2 00 35010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</si>
  <si>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</si>
  <si>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</si>
  <si>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</si>
  <si>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</si>
  <si>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Государственная программа Челябинской области «Развитие сельского хозяйства в Челябинской области»</t>
  </si>
  <si>
    <t>61 0 00 00000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</si>
  <si>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</si>
  <si>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28 2 00 28540</t>
  </si>
  <si>
    <t>Предоставление молодым семьям - участникам подпрограммы социальных выплат на приобретение (строительство) жилья</t>
  </si>
  <si>
    <t>Государственная программа Челябинской области «Обеспечение доступным и комфортным жильем граждан Российской Федерации в Челябинской области»</t>
  </si>
  <si>
    <t>14 4 00 L4970</t>
  </si>
  <si>
    <t>Предоставление молодым семьям - участникам подпрограммы социальных выплат на приобретение (строительство) жилья (Социальное обеспечение и иные выплаты населению)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</si>
  <si>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</si>
  <si>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</si>
  <si>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</si>
  <si>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"Развитие туризма в Кунашакском районе"</t>
  </si>
  <si>
    <t>79 7 00 37020</t>
  </si>
  <si>
    <t>Подпрограмма "Подпрограмма "Развитие туризма в Кунашакском районе"(Закупка товаров, работ и услуг для обеспечения государственных (муниципальных) нужд)</t>
  </si>
  <si>
    <t>68 0 00 00000</t>
  </si>
  <si>
    <t>Государственная программа Челябинской области «Развитие культуры в Челябинской области»</t>
  </si>
  <si>
    <t>20 3 00 2004Д</t>
  </si>
  <si>
    <t>79 3 00 S004Д</t>
  </si>
  <si>
    <t>20 1 00 20044</t>
  </si>
  <si>
    <t>Приобретение спортивного инвентаря и оборудования для физкультурно-спортивных организаций</t>
  </si>
  <si>
    <t>Приобретение спортивного инвентаря и оборудования для физкультурно-спортивных организаций (Закупка товаров, работ и услуг для государственных (муниципальных) нужд)</t>
  </si>
  <si>
    <t>0310</t>
  </si>
  <si>
    <t>Обеспечение пожарной безопасности</t>
  </si>
  <si>
    <t>79 0 00 23010</t>
  </si>
  <si>
    <t>Подпрограмма «Повышение транспортной доступности для населения в Челябинской области»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</si>
  <si>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</si>
  <si>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06 6 00 00000</t>
  </si>
  <si>
    <t>06 6 00 06160</t>
  </si>
  <si>
    <t>43 2 G1 43030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</si>
  <si>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</t>
  </si>
  <si>
    <t>Государственная программа Челябинской области «Охрана окружающей среды Челябинской области»</t>
  </si>
  <si>
    <t>Подпрограмма «Организация системы обращения с отходами, в том числе с твердыми коммунальными отходами, на территории Челябинской области»</t>
  </si>
  <si>
    <t>43 2 00 00000</t>
  </si>
  <si>
    <t>43 0 00 00000</t>
  </si>
  <si>
    <t>0501</t>
  </si>
  <si>
    <t>Жилищное хозяйство</t>
  </si>
  <si>
    <t>85 0 00 00000</t>
  </si>
  <si>
    <t>85 0 F3 00000</t>
  </si>
  <si>
    <t>85 0 F3 67484</t>
  </si>
  <si>
    <t>Областная адресная программа «Переселение в 2019-2025 годах граждан из аварийного жилищного фонда в городах и районах Челябинской области»</t>
  </si>
  <si>
    <t>Региональный проект «Обеспечение устойчивого сокращения непригодного для проживания жилищного фонда»</t>
  </si>
  <si>
    <t>20 4 00 2004И</t>
  </si>
  <si>
    <t>20 4 00 2004К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</si>
  <si>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</si>
  <si>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</si>
  <si>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03 2 E1 03050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</si>
  <si>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</si>
  <si>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(Закупка товаров, работ и услуг для обеспечения государственных (муниципальных) нужд)</t>
  </si>
  <si>
    <t>29 0 00 29010</t>
  </si>
  <si>
    <t>Государственная программа Челябинской области «Профилактика безнадзорности и правонарушений несовершеннолетних в Челябинской области»</t>
  </si>
  <si>
    <t>29 0 00 00000</t>
  </si>
  <si>
    <t>Организация профильных смен для детей, состоящих на профилактическом учете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</si>
  <si>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</si>
  <si>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15 0 00 00040</t>
  </si>
  <si>
    <t>Капитальные вложения в объекты физической культуры и спорта</t>
  </si>
  <si>
    <t>Государственная программа Челябинской области «Капитальное строительство в Челябинской области»</t>
  </si>
  <si>
    <t>15 0 00 00000</t>
  </si>
  <si>
    <t>МП "Переселение в 2022-2024 годы граждан из аварийного жилищного фонда на территории Кунашакского муниципального района"</t>
  </si>
  <si>
    <t>Муниципальная программа "Развитие информационного общества в Кунашакском муниципальном районе на 2020-2030 годы"</t>
  </si>
  <si>
    <t>Муниципальная программа "Развитие информационного общества в Кунашакском муниципальном районе на 2020-2030 годы"(Закупка товаров, работ и услуг для обеспечения государственных (муниципальных) нужд)</t>
  </si>
  <si>
    <t>МП «Улучшение условий охраны труда в Кунашакском муниципальном районе на 2022-2024 годы»</t>
  </si>
  <si>
    <t>МП "Улучшение условий и охраны труда в Кунашакском муниципальном районе на 2022-2024 годы" (Закупка товаров, работ и услуг для обеспечения государственных (муниципальных) нужд)</t>
  </si>
  <si>
    <t>68 6 00 68100</t>
  </si>
  <si>
    <t>Укрепление материально-технической базы и оснащение оборудованием детских школ искусств</t>
  </si>
  <si>
    <t>Укрепление материально-технической базы и оснащение оборудованием детских школ искусств (Закупка товаров, работ и услуг для государственных (муниципальных) нужд)</t>
  </si>
  <si>
    <t>68 6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</si>
  <si>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</si>
  <si>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 Укрепление материально-технической базы и оснащение оборудованием детских музыкальных, художественных, хореографических школ и школ искусств (Закупка товаров, работ и услуг для государственных (муниципальных) нужд)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</si>
  <si>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</si>
  <si>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20 1 00 20080</t>
  </si>
  <si>
    <t xml:space="preserve">11 </t>
  </si>
  <si>
    <t>20 2 00 20048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</si>
  <si>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</si>
  <si>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(Закупка товаров, работ и услуг для обеспечения
государственных (муниципальных) нужд)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</si>
  <si>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(Закупка товаров, работ и услуг для обеспечения
государственных (муниципальных) нужд)</t>
  </si>
  <si>
    <t>Оплата услуг специалистов по организации физкультурно-оздоровительной и спортив-но-массовой работы с населением от 6 до 18 лет (Закупка товаров, работ и услуг для обеспечения
государственных (муниципальных) нужд)</t>
  </si>
  <si>
    <t>79 1 F3 6748S</t>
  </si>
  <si>
    <t>Подпрограмма "Развитие общего образования Кунашакского муниципального района"</t>
  </si>
  <si>
    <t>61 8 00 61080</t>
  </si>
  <si>
    <t>03 1 00 L3040</t>
  </si>
  <si>
    <t>03 1 00 53035</t>
  </si>
  <si>
    <t xml:space="preserve">99 0 00 51200
</t>
  </si>
  <si>
    <t>67 0 00 00000</t>
  </si>
  <si>
    <t>67 6 00 67040</t>
  </si>
  <si>
    <t>Государственная программа Челябинской области "Улучшение условий и охраны труда в Челябинской области "</t>
  </si>
  <si>
    <t>10 3 00 10220</t>
  </si>
  <si>
    <t>Субвенция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</si>
  <si>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</si>
  <si>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Субвенция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(Закупка товаров, работ и услуг для государственных (муниципальных) нужд)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</si>
  <si>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помощи.в том числе на основании социального контракта</t>
  </si>
  <si>
    <t>Реализация переданных государственных полномочий по назначению 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</si>
  <si>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помощи.в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</si>
  <si>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государственных полномочий по назначению 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 (Закупка товаров, работ и услуг для государственных (муниципальных) нужд)</t>
  </si>
  <si>
    <t>43 2 G1 43200</t>
  </si>
  <si>
    <t>Ликвидация несанкционированных свалок, отходов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</si>
  <si>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вреда(Закупка товаров, работ и услуг для государственных (муниципальных) нужд)</t>
  </si>
  <si>
    <t>Ликвидация несанкционированных свалок, отходов (Закупка товаров, работ и услуг для государственных (муниципальных) нужд)</t>
  </si>
  <si>
    <t>99 0 00 99330</t>
  </si>
  <si>
    <t>На проведение работ по описанию местоположения границ территориальных зон Челябинской области</t>
  </si>
  <si>
    <t>На проведение работ по описанию местоположения границ территориальных зон Челябинской области (Закупка товаров, работ и услуг для обеспечения государственных (муниципальных) нужд)</t>
  </si>
  <si>
    <t xml:space="preserve">61 6 00 61020
</t>
  </si>
  <si>
    <t>61 6 00 61020</t>
  </si>
  <si>
    <t>Разработка и внедрение цифровых технологий, направленных на рациональное использование земель сельскохозяйственного назначения (Закупка товаров, работ и услуг для обеспечения государственных (муниципальных) нужд)</t>
  </si>
  <si>
    <t>02 0 00 L5766</t>
  </si>
  <si>
    <t>Реализация мероприятий по благоустройству сельских территорий</t>
  </si>
  <si>
    <t>02 0 00 00000</t>
  </si>
  <si>
    <t>Государственная программа Челябинской области «Комплексное развитие сельских территорий в Челябинской области»</t>
  </si>
  <si>
    <t xml:space="preserve">Реализация мероприятий по благоустройству сельских территорий (Закупка товаров, работ и услуг для обеспечения государственных (муниципальных) нужд)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</si>
  <si>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</si>
  <si>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</si>
  <si>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04 1 00 04030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</si>
  <si>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</si>
  <si>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(Закупка товаров, работ и услуг для обеспечения государственных (муниципальных) нужд)
</t>
  </si>
  <si>
    <t>03 3 Е2 03190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</si>
  <si>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</si>
  <si>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>03 3 E2 03190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</si>
  <si>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 (Закупка товаров, работ и услуг для обеспечения государственных (муниципальных) нужд)</t>
  </si>
  <si>
    <t>79 2 00 36010</t>
  </si>
  <si>
    <t>Муниципальная подпрограмма "Проведение мероприятий в соответствии с Календарным планом МУ "Управление спорта"</t>
  </si>
  <si>
    <t>Муниципальная подпрограмма "Проведение мероприятий в соответствии с Календарным планом МУ "Управление спорта" Закупка товаров, работ и услуг для обеспечения
государственных (муниципальных) нужд</t>
  </si>
  <si>
    <t>Муниципальная подпрограмма "Проведение мероприятий в соответствии с Календарным планом МУ "Управление спорта" (Предоставление субсидий бюджетным, автономным учреждениям и иным некоммерческим организациям)</t>
  </si>
  <si>
    <t>79 6 01 31010</t>
  </si>
  <si>
    <t>Муниципальная подпрограмма "Проведение мероприятий в соответствии с Календарным планом  "Управления образования"</t>
  </si>
  <si>
    <t>Муниципальная подпрограмма "Проведение мероприятий в соответствии с Календарным планом  "Управления образования" (Закупка товаров, работ и услуг для обеспечения государственных (муниципальных) нужд)</t>
  </si>
  <si>
    <t>79 3 01 31010</t>
  </si>
  <si>
    <t>Муниципальная подпрограмма Проведение мероприятий в соответствии с Календарным планом МУ ДО Центр дпополнительного образования (Закупка товаров, работ и услуг для обеспечения государственных (муниципальных) нужд)</t>
  </si>
  <si>
    <t>79 9 00 35010</t>
  </si>
  <si>
    <t>79 5 G1 S3200</t>
  </si>
  <si>
    <t>79 8 G1 S3030</t>
  </si>
  <si>
    <t>Оплата услуг специалистов по организации по организации обучения детей плаванию по программе "Плавание для всех"</t>
  </si>
  <si>
    <t>20 2 00 20090</t>
  </si>
  <si>
    <t>Субсидия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</si>
  <si>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28 2 88 28060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</si>
  <si>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ДНР, ЛНР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</si>
  <si>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ДНР, ЛНР и Украины, и формированию электронных реестров для зачисления денежных средств на счета физических лиц, открытых в кредитных организациях 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</si>
  <si>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</si>
  <si>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</si>
  <si>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</si>
  <si>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обеспечения государственных (муниципальных) нужд)</t>
  </si>
  <si>
    <t>Организация работы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</si>
  <si>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полномочий Российской Федерации на государственную регистрацию актов гражданского состояния (Иные бюджетные ассигнования)</t>
  </si>
  <si>
    <t>Организация и проведение мероприятий с детьми и молодежью (Социальное обеспечение и иные выплаты населению)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</si>
  <si>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</si>
  <si>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 (Закупка товаров, работ и услуг для государственных (муниципальных) нужд)</t>
  </si>
  <si>
    <t>Ежемесячная денежная выплата в соответствии с Законом Челябин-ской области "О звании "Ветеран труда Челябинской области" 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</si>
  <si>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</si>
  <si>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</si>
  <si>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</si>
  <si>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</si>
  <si>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</si>
  <si>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</si>
  <si>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 (Закупка товаров, работ и услуг для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</si>
  <si>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</si>
  <si>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</si>
  <si>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</si>
  <si>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</si>
  <si>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</si>
  <si>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Пособие на ребенка в соответствии с Законом Челябинской области «О пособии на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</si>
  <si>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 (Закупка товаров, работ и услуг для государственных (муниципальных) нужд)</t>
  </si>
  <si>
    <t>Подпрограмма "Газификация в Кунашакском муниципальном районе" (Капитальные вложения в объекты недвижимого имущества государственной (муниципальной) собственности)</t>
  </si>
  <si>
    <t>Оплата услуг специалистов по организации обучения детей плаванию по программе "Плавание для всех" (Предоставление субсидий бюджетным, автономным учреждениям и иным некоммерческим организациям)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</si>
  <si>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  (Предоставление субсидий бюджетным, автономным учреждениям и иным некоммерческим организациям)</t>
  </si>
  <si>
    <t>Субсидия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(Предоставление субсидий бюджетным, автономным учреждениям и иным некоммерческим организациям)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</si>
  <si>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</si>
  <si>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</si>
  <si>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 (Предоставление субсидий бюджетным, автономным учреждениям и иным некоммерческим организациям)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</si>
  <si>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"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</si>
  <si>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</t>
  </si>
  <si>
    <t xml:space="preserve">Государственная программа Челябинской области "Развитие физической культуры и спорта в Челябинской области" 
</t>
  </si>
  <si>
    <t xml:space="preserve">Государственная программа Челябинской области «Развитие социальной защиты населения в Челябинской области» </t>
  </si>
  <si>
    <t xml:space="preserve">Государственная программа Челябинской области "Благоустройство населенных пунктов Челябинской области"
</t>
  </si>
  <si>
    <t xml:space="preserve">Государственная программа Челябинской области "Развитие культуры и туризма в Челябинской области "
</t>
  </si>
  <si>
    <t>МП "Переселение граждан из аварийного жилищного фонда на территории Кунашакского муниципального района в 2022-2024 годах" (Капитальные вложения в объекты недвижимого имущества государственной (муниципальной) собственности)</t>
  </si>
  <si>
    <t>МП "Проиводействия коррупции на территории Кунашакского муниципального района на 2023-2025 годы" (Закупка товаров, работ и услуг для обеспечения государственных (муниципальных) нужд)</t>
  </si>
  <si>
    <t>МП "Развитие средств массовой информации в Кунашакском муниципальном районе на 2023-2025 годы" (Закупка товаров, работ и услуг для обеспечения государственных (муниципальных) нужд)</t>
  </si>
  <si>
    <t>МП "Развитие средств массовой информации в Кунашакском муниципальном районе на 2023-2025 годы" (Предоставление субсидий бюджетным, автономным учреждениям и иным некоммерческим организациям)</t>
  </si>
  <si>
    <t>МП "Развитие малого и среднего предпринимательства, сельского хозяйства и рыбоводства в Кунашакском муниципальном районе на 2023-2025 годы" (Закупка товаров, работ и услуг для обеспечения государственных (муниципальных) нужд)</t>
  </si>
  <si>
    <t>МП "Развитие малого и среднего предпринимательства, сельского хозяйства и рыбоводства в Кунашакском муниципальном районе на 2023-2025 годы" (Социальное обеспечение и иные выплаты населению)</t>
  </si>
  <si>
    <t>Муниципальная программа «Развитие общественного пассажирского транспорта в Кунашакском муниципальном районе на 2023-2025 годы» (Закупка товаров, работ и услуг для обеспечения государственных (муниципальных) нужд)</t>
  </si>
  <si>
    <t>МП "Комплексные меры по профилактике наркомании в Кунашакском муниципальном районе  на 2023-2025 годы" (Закупка товаров, работ и услуг для обеспечения государственных (муниципальных) нужд)</t>
  </si>
  <si>
    <t>МП "Повышение безопасности дорожного движения в Кунашакском муниципальном районе на 2023-2027 годы"</t>
  </si>
  <si>
    <t>Подпрограмма "Создание безопасных условий для движения пешеходов в Кунашакском муниципальном районе " (Закупка товаров, работ и услуг для обеспечения государственных (муниципальных) нужд)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</si>
  <si>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" (Закупка товаров, работ и услуг для обеспечения государственных (муниципальных) нужд)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</si>
  <si>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" (Предоставление субсидий бюджетным, автономным учреждениям и иным некоммерческим организациям)</t>
  </si>
  <si>
    <t>МП "Развитие здравоохранения Кунашакского муниципального района на 2023-2025 годы" (Закупка товаров, работ и услуг для обеспечения государственных (муниципальных) нужд)</t>
  </si>
  <si>
    <t>МП "Развитие социальной защиты населения Кунашакского муниципального района" на 2023-2025 годы" (Закупка товаров, работ и услуг для обеспечения государственных (муниципальных) нужд)</t>
  </si>
  <si>
    <t>МП "Развитие социальной защиты населения Кунашакского муниципального района" на 2023-2025 годы" (Социальное обеспечение и иные выплаты населению)</t>
  </si>
  <si>
    <t>МП "Развитие социальной защиты населения Кунашакского муниципального района" на 2023-2025 годы" (Предоставление субсидий бюджетным, автономным учреждениям и иным некоммерческим организациям)</t>
  </si>
  <si>
    <t>МП "Доступное и комфортное жилье - гражданам России" в Кунашакском муниципальном районе Челябинской области на 2023-2027 гг."</t>
  </si>
  <si>
    <t>Подпрограмма "Комплексное развитие систем коммунальной инфраструктуры" (Закупка товаров, работ и услуг для обеспечения государственных (муниципальных) нужд)</t>
  </si>
  <si>
    <t>Подпрограмма "Ликвидация объектов накопленного экологического вреда (свалок ТКО) на территории Кунашакского муниципального района" (Закупка товаров, работ и услуг для обеспечения государственных (муниципальных) нужд)</t>
  </si>
  <si>
    <t>Подпрограмма "Капитальное строительство и ремонт в Кунашакском муниципальном районе " (Капитальные вложения в объекты недвижимого имущества государственной (муниципальной) собственности)</t>
  </si>
  <si>
    <t>МП "Развитие физической культуры и спорта в Кунашакском муниципальном районе" на 2023-2025 годы</t>
  </si>
  <si>
    <t>МП "Развитие физической культуры и спорта в Кунашакском муниципальном районе" на 2023-2025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</si>
  <si>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физической культуры и спорта в Кунашакском муниципальном районе" на 2023-2025 годы (Закупка товаров, работ и услуг для обеспечения государственных (муниципальных) нужд)</t>
  </si>
  <si>
    <t>МП "Развитие физической культуры и спорта в Кунашакском муниципальном районе" на 2023-2025 годы (Предоставление субсидий бюджетным, автономным учреждениям и иным некоммерческим организациям)</t>
  </si>
  <si>
    <t>МП "Развитие физической культуры и спорта в Кунашакском муниципальном районе" на 2023-2025 годы (Иные бюджетные ассигнования)</t>
  </si>
  <si>
    <t>МП "Повышение эффективности реализации молодежной политики Кунашакского муниципального района на 2023-2025 годы"</t>
  </si>
  <si>
    <t>Подпрограмма "Совершенстование библиотечного обслуживания Кунашакского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</si>
  <si>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
</t>
  </si>
  <si>
    <t>МП "Повышение эффективности реализации молодежной политики в Кунашакском муниципальном районе на 2023-2025 годы"</t>
  </si>
  <si>
    <t>МП "Развитие физической культуры и спорта в Кунашакском муниципальном районе на 2023-2025 годы"</t>
  </si>
  <si>
    <t xml:space="preserve">Государственная программа Челябинской области "Развитие физической культуры и спорта в Челябинской области"
</t>
  </si>
  <si>
    <t>Подпрограмма "Создание безопасных условий для движения пешеходов в Кунишакском муниципальном районе"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</si>
  <si>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районе"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</si>
  <si>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
</t>
  </si>
  <si>
    <t>МП "Доступное и комфортное жилье - гражданам России в Кунашакском муниципальном районе Челябинской области на 2023-2027 гг."</t>
  </si>
  <si>
    <t>Подпрограмма "Капитальное строительство и ремонт в Кунашакском муниципальном районе"</t>
  </si>
  <si>
    <t>МП "Развитие образования в Кунашакском муниципальном районе на 2023-2027 годы"</t>
  </si>
  <si>
    <t>Муниципальная подпрограмма Проведение мероприятий в соответствии с Календарным планом МУ ДО Центр дополнительного образования</t>
  </si>
  <si>
    <t>МП «Описание местоположения границ  населенных пунктов Кунашакского муниципального района на 2023-2025 годы»</t>
  </si>
  <si>
    <t>МП «Описание местоположения границ  населенных пунктов Кунашакского муниципального района на 2023-2025 годы» (Закупка товаров, работ и услуг для обеспечения государственных (муниципальных) нужд)</t>
  </si>
  <si>
    <t>МП "Противодействия коррупции на территории Кунашакского муниципального района на 2023-2025 годы"</t>
  </si>
  <si>
    <t>МП "Развитие малого и среднего предпринимательства, сельского хозяйства и рыбоводства в Кунашакском муниципальном районе на 2023-2025 годы"</t>
  </si>
  <si>
    <t>МП "Комплексные меры по профилактике наркомании в Кунашакском муниципальном районе на 2023-2025 годы"</t>
  </si>
  <si>
    <t>МП "Доступное и комфортное жилье - гражданам России в Кунашакском муниципальном районе Челябинской области на 2023-2027 годы"</t>
  </si>
  <si>
    <t>МП "Развитие здравоохранения Кунашакского муниципального района на 2023-2025 годы"</t>
  </si>
  <si>
    <t>МП "Развитие средств массовой информации в Кунашакском муниципальном районе на 2023-2025 годы"</t>
  </si>
  <si>
    <t>Государственная программа Челябинской области «Развитие социальной защиты населения в Челябинской области»</t>
  </si>
  <si>
    <t>Государственная программа Челябинской области «Развитие социальной защиты населения в Челябинской области» на 2023–2025 годы</t>
  </si>
  <si>
    <t>МП "Развитие социальной защиты населения Кунашакского муниципального района" на 2023-2025 годы"</t>
  </si>
  <si>
    <t>Муниципальная программа «Развитие общественного пассажирского транспорта в Кунашакском муниципальном районе на 2023-2025 годы»</t>
  </si>
  <si>
    <t>Подпрограмма "Ликвидация объектов накопленного экологического вреда (свалок ТКО) на территории Кунашакского муниципального района"</t>
  </si>
  <si>
    <t>79 2 00 S0044</t>
  </si>
  <si>
    <t>79 9 00 S004К</t>
  </si>
  <si>
    <t>798 00 S004И</t>
  </si>
  <si>
    <t>Доплаты к пенсиям государственных служащих субъектов Российской Федерации  и муниципальных служащих   (Закупка товаров, работ и услуг для обеспечения государственных (муниципальных) нужд)</t>
  </si>
  <si>
    <t>Всего</t>
  </si>
  <si>
    <t>7</t>
  </si>
  <si>
    <t>Приложение 1</t>
  </si>
  <si>
    <t>Приложение 3</t>
  </si>
  <si>
    <t>14 2 77 14060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</si>
  <si>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</si>
  <si>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14 2 77 14060
</t>
  </si>
  <si>
    <t>14 2 77 14050</t>
  </si>
  <si>
    <t>Строительство газопроводов и газовых сетей, в том числе проектно-изыскательские работы</t>
  </si>
  <si>
    <t>Строительство газопроводов и газовых сетей, в том числе проектно-изыскательские работы (Капитальные вложения в объекты недвижимого имущества государственной (муниципальной) собственности)</t>
  </si>
  <si>
    <t>79 1 00 S4030</t>
  </si>
  <si>
    <t>Софинансирование субсидии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</si>
  <si>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Софинансирование субсидии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(Закупка товаров, работ и услуг для обеспечения государственных (муниципальных) нужд)</t>
  </si>
  <si>
    <t>79 9 00 31010</t>
  </si>
  <si>
    <t>Подпрограмма "Комплексная безопасность образовательных учреждений Кунашакского муниципального района"</t>
  </si>
  <si>
    <t>Подпрограмма "Комплексная безопасность образовательных учреждений Кунашакского муниципального района"(Закупка товаров, работ и услуг для обеспечения государственных (муниципальных) нужд)</t>
  </si>
  <si>
    <t>03 7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</si>
  <si>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</si>
  <si>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03 1 88 03610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</si>
  <si>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</si>
  <si>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</si>
  <si>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 (Предоставление субсидий бюджетным, автономным учреждениям и иным некоммерческим организациям)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</si>
  <si>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</si>
  <si>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(Предоставление субсидий бюджетным, автономным учреждениям и иным некоммерческим организациям)</t>
  </si>
  <si>
    <t>79 4 00 31010</t>
  </si>
  <si>
    <t>Подпрограмма "Организация питания детей в муниципальных образовательных учреждениях"</t>
  </si>
  <si>
    <t>Подпрограмма "Организация питания детей в муниципальных образовательных учреждениях" (Закупка товаров, работ и услуг для обеспечения государственных (муниципальных) нужд)</t>
  </si>
  <si>
    <t>Подпрограмма "Организация питания детей в муниципальных образовательных учреждениях" (Предоставление субсидий бюджетным, автономным учреждениям и иным некоммерческим организациям)</t>
  </si>
  <si>
    <t>79 4 00 S3300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</si>
  <si>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</si>
  <si>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</si>
  <si>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(Предоставление субсидий бюджетным, автономным учреждениям и иным некоммерческим организациям)</t>
  </si>
  <si>
    <t>Подпрограмма "Комплексная безопасность образовательных учреждений Кунашакского муниципального района" (Предоставление субсидий бюджетным, автономным учреждениям и иным некоммерческим организациям)</t>
  </si>
  <si>
    <t>Подпрограмма "Капитальный ремонт образовательных организаций Кунашакского муниципального района"</t>
  </si>
  <si>
    <t>Подрограмма "Капитальный ремонт образовательных организаций Кунашакского муниципального района"  (Предоставление субсидий бюджетным, автономным учреждениям и иным некоммерческим организациям)</t>
  </si>
  <si>
    <t>79 3 E2 S3190</t>
  </si>
  <si>
    <t>Софинансирование субсидии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естественно-научной направленности</t>
  </si>
  <si>
    <t>Софинансирование субсидии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естественно-научной направленности(Закупка товаров, работ и услуг для обеспечения государственных (муниципальных) нужд)</t>
  </si>
  <si>
    <t>79 5 00 S3010</t>
  </si>
  <si>
    <t>Организация отдыха детей в каникулярное время (софинансирование с МБ)</t>
  </si>
  <si>
    <t>Организация отдыха детей в каникулярное время (софинансирование с МБ) (Предоставление субсидий бюджетным, автономным учреждениям и иным некоммерческим организациям)</t>
  </si>
  <si>
    <t>79 2 E1 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</si>
  <si>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 с МБ)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</si>
  <si>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 с МБ)(Закупка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</si>
  <si>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 (Иные бюджетные ассигнования)</t>
  </si>
  <si>
    <t>99 0 77 99600</t>
  </si>
  <si>
    <t>Реализация инициативных проектов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</si>
  <si>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</si>
  <si>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99 0 77 00000</t>
  </si>
  <si>
    <t>Реализация инициативных проектов(Закупка товаров, работ и услуг для обеспечения государственных (муниципальных) нужд)</t>
  </si>
  <si>
    <t>28 1 00 L0820</t>
  </si>
  <si>
    <t>Субвенции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</si>
  <si>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Капитальные вложения в объекты недвижимого имущества государственной (муниципальной) собственности</t>
  </si>
  <si>
    <t>28 2 77 28580</t>
  </si>
  <si>
    <t>Муниципальная подпрограмма "Проведение мероприятий в соответствии с Календарным планом МУ "Управление спорта"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</si>
  <si>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подпрограмма "Проведение мероприятий в соответствии с Календарным планом МУ "Управление спорта" Социальное обеспечение и иные выплаты населению</t>
  </si>
  <si>
    <t>03 2 E1 51721</t>
  </si>
  <si>
    <t>МП "Управление муниципальным имуществом  и земельными ресурсами на 2021-2023 годы" Капитальные вложения в объекты недвижимого имущества государственной (муниципальной) собственности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</si>
  <si>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Капитальные вложения в объекты недвижимого имущества государственной (муниципальной) собственности</t>
  </si>
  <si>
    <t>Подпрограмма "Капитальное строительство и ремонт в Кунашакском муниципальном районе "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</si>
  <si>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</si>
  <si>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99 0 35 35102</t>
  </si>
  <si>
    <t>Поддержка коммунального хозяйства</t>
  </si>
  <si>
    <t>99 0 35 00000</t>
  </si>
  <si>
    <t>Мероприятия в области 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</si>
  <si>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</si>
  <si>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областного бюджета</t>
  </si>
  <si>
    <t>85 0 F3 67483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</si>
  <si>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имущества)</t>
  </si>
  <si>
    <t>Обеспечение мероприятий по переселению граждан из аварийного жилищного фонда за счет средств публично-правовой компании "Фонд развития территорий" (Капитальные вложения в объекты недвижимого имущества)</t>
  </si>
  <si>
    <t>03 3 Е2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</si>
  <si>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</si>
  <si>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организациях(Закупка товаров, работ и услуг для обеспечения государственных (муниципальных) нужд)</t>
  </si>
  <si>
    <t>03 3 E2 51710</t>
  </si>
  <si>
    <t>Обеспечение контейнерным сбором образующихся в жилом фонде твердых коммунальных отходов</t>
  </si>
  <si>
    <t>Обеспечение контейнерным сбором образующихся в жилом фонде твердых коммунальных отходов (Закупка товаров, работ и услуг для обеспечения государственных (муниципальных) нужд)</t>
  </si>
  <si>
    <t>79 2 00 S8100</t>
  </si>
  <si>
    <t>Укрепление материально-технической базы и оснащение оборудованием детских школ искусств за счет средств местного бюджета</t>
  </si>
  <si>
    <t>Укрепление материально-технической базы и оснащение оборудованием детских школ искусств за счет средств местного бюджета (Закупка товаров, работ и услуг для обеспечения государственных (муниципальных) нужд)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</si>
  <si>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(Предоставление субсидий бюджетным, автономным учреждениям и иным некоммерческим организациям)</t>
  </si>
  <si>
    <t>79 2 Е1 S3050</t>
  </si>
  <si>
    <t>79 1 00 34010</t>
  </si>
  <si>
    <t xml:space="preserve">Подпрограмма "Формирование доступной среды для инвалидов и маломобильных групп населения в Кунашакском муниципальном районе" </t>
  </si>
  <si>
    <t>60 2 D4 60050</t>
  </si>
  <si>
    <t>Иные межбюджетные трансферты местным бюджетам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</si>
  <si>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Государственная программа Челябинской области "Развитие информационного общества в Челябинской области"</t>
  </si>
  <si>
    <t>60 0 00 00000</t>
  </si>
  <si>
    <t>Иные межбюджетные трансферты местным бюджетам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области(Закупка товаров, работ и услуг для обеспечения государственных (муниципальных) нужд)</t>
  </si>
  <si>
    <t>Предоставление гражданам субсидий на оплату жилого помещения и коммунальных услуг(Расходы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</si>
  <si>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здравоохранения Кунашакского муниципального района на 2023-2025 годы" (Предоставление субсидий бюджетным, автономным учреждениям и иным некоммерческим организациям)</t>
  </si>
  <si>
    <t>99 0 77 S9612</t>
  </si>
  <si>
    <t>99 077 S9612</t>
  </si>
  <si>
    <t>99 0 77 99612</t>
  </si>
  <si>
    <t>99 0 77 99601</t>
  </si>
  <si>
    <t>99 0 77 99602</t>
  </si>
  <si>
    <t>99 0 77 99603</t>
  </si>
  <si>
    <t>99 0 77 99604</t>
  </si>
  <si>
    <t>99 0 77 99605</t>
  </si>
  <si>
    <t>99 0 77 99606</t>
  </si>
  <si>
    <t>99 0 77 99607</t>
  </si>
  <si>
    <t>99 0 77 99608</t>
  </si>
  <si>
    <t>99 0 77 99609</t>
  </si>
  <si>
    <t>99 0 77 99610</t>
  </si>
  <si>
    <t>99 0 77 99611</t>
  </si>
  <si>
    <t>99 0 77 S9601</t>
  </si>
  <si>
    <t>99 0 77 S9602</t>
  </si>
  <si>
    <t>99 0 77 S9603</t>
  </si>
  <si>
    <t>99 0 77 S9604</t>
  </si>
  <si>
    <t>99 0 77 S9605</t>
  </si>
  <si>
    <t>99 0 77 S9606</t>
  </si>
  <si>
    <t>99 0 77 S9607</t>
  </si>
  <si>
    <t>99 0 77 S9608</t>
  </si>
  <si>
    <t>99 0 77 S9609</t>
  </si>
  <si>
    <t>99 0 77 S9610</t>
  </si>
  <si>
    <t>99 0 77 S9611</t>
  </si>
  <si>
    <t>Реализация инициативных проектов(Предоставление субсидий бюджетным, автономным учреждениям и иным некоммерческим организациям)</t>
  </si>
  <si>
    <t>Приложение 2</t>
  </si>
  <si>
    <t>60 2 D6 60180</t>
  </si>
  <si>
    <t>Иные межбюджетные трансферты местным бюджетам на цифровизацию деятельности органов социальной защиты населения муниципальных образований Челябинской области</t>
  </si>
  <si>
    <t>20 100 20047</t>
  </si>
  <si>
    <t>20 1 00 20047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</si>
  <si>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 (Предоставление субсидий бюджетным, автономным учреждениям и иным некоммерческим организациям)</t>
  </si>
  <si>
    <t>79 4 00 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</si>
  <si>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</si>
  <si>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МБ)(Закупка товаров, работ и услуг для обеспечения государственных (муниципальных) нужд)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</si>
  <si>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 (Предоставление субсидий бюджетным, автономным учреждениям и иным некоммерческим организациям)</t>
  </si>
  <si>
    <t>Подрограмма "Прочие мероприятия в области образования "(Социальное обеспечение и иные выплаты населению)</t>
  </si>
  <si>
    <t>Подпрограмма "Комплексное развитие систем коммунальной инфраструктуры" (Межбюджетные трансферты)</t>
  </si>
  <si>
    <t xml:space="preserve">763 </t>
  </si>
  <si>
    <t>МП "Обеспечение общественного порядка и противодействие преступности в Кунашакском  районе на 2021-2023 годы" (Межбюджетные трансферты)</t>
  </si>
  <si>
    <t>МП "Обеспечение общественного порядка и противодействие преступности в Кунашакском районе на 2021-2023 годы"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</si>
  <si>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  (Предоставление субсидий бюджетным, автономным учреждениям и иным некоммерческим организациям)</t>
  </si>
  <si>
    <t>Капитальные вложения в объекты физической культуры и спорта  (Закупка товаров, работ и услуг для обеспечения государственных (муниципальных) нужд)</t>
  </si>
  <si>
    <t>Муниципальная подпрограмма Проведение мероприятий в соответствии с Календарным планом МУ ДО Центр дпополнительного образования (Социальное обеспечение и иные выплаты населению)</t>
  </si>
  <si>
    <t>Муниципальная подпрограмма "Проведение мероприятий в соответствии с Календарным планом  "Управления образования" (Социальное обеспечение и иные выплаты населению)</t>
  </si>
  <si>
    <t>к решению Собрания депутатов</t>
  </si>
  <si>
    <t>Кунашакского муниципального района</t>
  </si>
  <si>
    <t>Подпрограмма "Формирование доступной среды для инвалидов и маломобильных групп населения в Кунашакском муниципальном районе" годы(Предоставление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</si>
  <si>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для инвалидов и маломобильных групп населения в Кунашакском муниципальном районе" (Закупка товаров, работ и услуг для обеспечения государственных (муниципальных) нужд)</t>
  </si>
  <si>
    <t>79 2 E8 S1010</t>
  </si>
  <si>
    <t>Подпрограмма "Молодые граждане Кунашакского муниципального района"</t>
  </si>
  <si>
    <t>Подпрограмма "Молодые граждане Кунашакского муниципального района"(Закупка товаров, работ и услуг для обеспечения государственных (муниципальных) нужд)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</si>
  <si>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</si>
  <si>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68 1 00 L5191</t>
  </si>
  <si>
    <t>68 6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</si>
  <si>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</si>
  <si>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человек(Закупка товаров, работ и услуг для государственных (муниципальных) нужд)</t>
  </si>
  <si>
    <t xml:space="preserve">200 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</si>
  <si>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библиотек(Закупка товаров, работ и услуг для государственных (муниципальных) нужд)</t>
  </si>
  <si>
    <t>79 0 00 35030</t>
  </si>
  <si>
    <t>МП "Формирование современной городской среды на 2023-2027 годы"</t>
  </si>
  <si>
    <t>МП "Формирование современной городской среды на 2023-2027 годы"(Закупка товаров, работ и услуг для обеспечения государственных (муниципальных) нужд)</t>
  </si>
  <si>
    <t>68 6 00 68130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</si>
  <si>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</si>
  <si>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Государственная программа Челябинской области "Развитие культуры в Челябинской области"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</si>
  <si>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</si>
  <si>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</si>
  <si>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Подрограмма "Развитие дошкольного образования Кунашакского муниципального района" (Предоставление субсидий бюджетным, автономным учреждениям и иным некоммерческим организациям)</t>
  </si>
  <si>
    <t>Подпрограмма "Комплексная безопасность образовательных учреждений Кунашакского муниципального района"(Предоставление субсидий бюджетным, автономным учреждениям и иным некоммерческим организациям)</t>
  </si>
  <si>
    <t xml:space="preserve">Подрограмма "Капитальный ремонт образовательных организаций Кунашакского муниципального района" 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</si>
  <si>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</si>
  <si>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</si>
  <si>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Подрограмма "Развитие общего образования Кунашакского муниципального района" (Социальное обеспечение и иные выплаты населению)</t>
  </si>
  <si>
    <t>79 Б 00 S3330</t>
  </si>
  <si>
    <t>Проведение ремонтных работ по замене оконных блоков в муниципальных общеобразовательных организациях</t>
  </si>
  <si>
    <t>Проведение ремонтных работ по замене оконных блоков в муниципальных общеобразовательных организациях (Закупка товаров, работ и услуг для обеспечения государственных (муниципальных) нужд)</t>
  </si>
  <si>
    <t>Подрограмма "Развитие дополнительного образования Кунашакского муниципального района"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</si>
  <si>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(софинансирование с МБ) (Закупка товаров, работ и услуг для обеспечения государственных (муниципальных) нужд)</t>
  </si>
  <si>
    <t>79 A 00 31010</t>
  </si>
  <si>
    <t>Подпрограмма "Профилактика безнадзорности и правонарушений несовершеннолетних"</t>
  </si>
  <si>
    <t>Подрограмма "Профилактика безнадзорности и правонарушений несовершеннолетних"  (Предоставление субсидий бюджетным, автономным учреждениям и иным некоммерческим организациям)</t>
  </si>
  <si>
    <t>79 1 00 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</si>
  <si>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</si>
  <si>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(Закупка товаров, работ и услуг для обеспечения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</si>
  <si>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(Предоставление субсидий бюджетным, автономным учреждениям и иным некоммерческим организациям)</t>
  </si>
  <si>
    <t>Подпрограмма "Отдых, оздоровление, занятость детей и молодежи Кунашакского муниципального района"</t>
  </si>
  <si>
    <t>03 1 00 03330</t>
  </si>
  <si>
    <t>Подрограмма "Отдых, оздоровление, занятость детей и молодежи Кунашакского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</si>
  <si>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подпрограмма Проведение мероприятий в соответствии с Календарным планом МУ ДО Центр дпополнительного образования  (Предоставление субсидий бюджетным, автономным учреждениям и иным некоммерческим организациям)</t>
  </si>
  <si>
    <t>Подпрограмма "Создание безопасных условий для движения пешеходов в Кунашакском муниципальном районе"</t>
  </si>
  <si>
    <t>Подпрограмма "Создание безопасных условий для движения пешеходов в Кунашакском муниципальном районе "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</si>
  <si>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для инвалидов и маломобильных групп населения в Кунашакском муниципальном районе"</t>
  </si>
  <si>
    <t>МП "Развитие социальной защиты населения Кунашакского муниципального района на 2023-2025 годы"</t>
  </si>
  <si>
    <t>79 0 00 32020</t>
  </si>
  <si>
    <t>МП "Профилактика терроризма и экстремизма на территории Кунашакского муниципального района на 2021-2023 годы"</t>
  </si>
  <si>
    <t>МП "Профилактика терроризма и экстремизма на территории Кунашакского муниципального района на 2021-2023 годы" (Закупка товаров, работ и услуг для обеспечения государственных (муниципальных) нужд)</t>
  </si>
  <si>
    <t>99 0 00 99220</t>
  </si>
  <si>
    <t>Поощрение муниципальных управленческих команд в Челябинской области</t>
  </si>
  <si>
    <t>Поощрение муниципальных управленческих команд в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</si>
  <si>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14 2 00 09605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</si>
  <si>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</si>
  <si>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областного бюджета (Закупка товаров, работ и услуг для обеспечения государственных (муниципальных) нужд)</t>
  </si>
  <si>
    <t>Подпрограмма "Комплексное развитие систем коммунальной инфраструктуры" (Капитальные вложения в объекты недвижимого имущества государственной (муниципальной) собственности)</t>
  </si>
  <si>
    <t>Подпрограмма "Развитие общего образования Кунашакского муниципального района"  Капитальные вложения в объекты недвижимого имущества государственной (муниципальной) собственности</t>
  </si>
  <si>
    <t>79 A 00 S9010</t>
  </si>
  <si>
    <t xml:space="preserve">Организация профильных смен для детей, состоящих на профилактическом учете </t>
  </si>
  <si>
    <t>79 А 00 S9010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</si>
  <si>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(Предоставление субсидий бюджетным, автономным учреждениям и иным некоммерческим организациям)</t>
  </si>
  <si>
    <t>79 8 00 35010</t>
  </si>
  <si>
    <t>Подпрограмма "Ликвидация объектов накопленного экологического вреда (свалок ТКО) на территории Кунашакского муниципального района"(Закупка товаров, работ и услуг для обеспечения государственных (муниципальных) нужд)</t>
  </si>
  <si>
    <t>99 0 55 40001</t>
  </si>
  <si>
    <t>Возмещение затрат, связанных с производством (реализацией) товаров, выполнением работ, оказанием услуг, в связи с предупреждением банкротства и восстановлением платежеспособности предприятия (санация)</t>
  </si>
  <si>
    <t>Субсидии юридическим лицам (за исключением субсидий областным государтсвенным учреждениям), индивидуальным предпринимателям, физическим лицам</t>
  </si>
  <si>
    <t>99 0 55 00000</t>
  </si>
  <si>
    <t xml:space="preserve">"Об исполнении районного бюджета за 2023 год" </t>
  </si>
  <si>
    <t>от ________________ 2024 г. № _______</t>
  </si>
  <si>
    <t>Распределение бюджетных ассигнований и по разделам и подразделам классификации расходов бюджетов за 2023 год</t>
  </si>
  <si>
    <t>Ведомственная структура расходов районного бюджета за 2023 год</t>
  </si>
  <si>
    <t>Распределение бюджетных ассигнований по целевым статьям (государственным, муниципальным программам и непрограммным направлениям деятельности), группам видов расходов, разделам и подразделам классификации расходов бюджетов за 2023 год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</si>
  <si>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(Социальное обеспечение и иные выплаты населению)</t>
  </si>
  <si>
    <t>99 0 77 99614</t>
  </si>
  <si>
    <t>99 0 77 S9614</t>
  </si>
  <si>
    <t>99 077 S9614</t>
  </si>
  <si>
    <t>68 6 00 68110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</si>
  <si>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</si>
  <si>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(Закупка товаров, работ и услуг для государственных (муниципальных) нужд)</t>
  </si>
  <si>
    <t>79 4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</si>
  <si>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(софинансирование с местного бюджета)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</si>
  <si>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(софинансирование с местного бюджета)(Закупка товаров, работ и услуг для обеспечения государственных (муниципальных) нужд)</t>
  </si>
  <si>
    <t>79 7 00 S0048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</si>
  <si>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оборудования(Предоставление субсидий бюджетным, автономным учреждениям и иным некоммерческим организациям)</t>
  </si>
  <si>
    <t>20 1 00 2004M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</si>
  <si>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</si>
  <si>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Оплата услуг специалистов по организации физкультурно-оздоровительной и спортивно-массовой работы с населением среднего возраста(Закупка товаров, работ и услуг для обеспечения
государственных (муниципальных) нужд)</t>
  </si>
  <si>
    <t>79 6 00 S0040</t>
  </si>
  <si>
    <t>Капитальные вложения в объекты физической культуры и спорта (софинансирование с местного бюджета)</t>
  </si>
  <si>
    <t>20 1 00 00040</t>
  </si>
  <si>
    <t>Государственная программа Челябинской области "Развитие физической культуры и спорта в Челябинской области"</t>
  </si>
  <si>
    <t>Капитальные вложения в объекты физической культуры и спорта (софинансирование с местного бюджета) (Капитальные вложения в объекты недвижимого имущества государственной (муниципальной) собственности)</t>
  </si>
  <si>
    <t>Капитальные вложения в объекты физической культуры и спорта (Капитальные вложения в объекты недвижимого имущества государственной (муниципальной) собственности)</t>
  </si>
  <si>
    <t>Подрограмма "Капитальный ремонт образовательных организаций Кунашакского муниципального района"  (Капитальные вложения в объекты недвижимого имущества государственной (муниципальной) собственности)</t>
  </si>
  <si>
    <t>14 2 00 09505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</si>
  <si>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</si>
  <si>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(Закупка товаров, работ и услуг для обеспечения государственных (муниципальных) нужд)</t>
  </si>
  <si>
    <t>99 0 77 99613</t>
  </si>
  <si>
    <t>99 0 77 S9613</t>
  </si>
  <si>
    <t>04 1 00 04070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</si>
  <si>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</si>
  <si>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 (Закупка товаров, работ и услуг для обеспечения государственных (муниципальных) нужд)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</si>
  <si>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 (Предоставление субсидий бюджетным, автономным учреждениям и иным некоммерческим организациям)</t>
  </si>
  <si>
    <t>МП "Профилактика терроризма и экстремизма на территории Кунашакского муниципального района на 2021-2023 годы" (Предоставление субсидий бюджетным, автономным учреждениям и иным некоммерческим организациям)</t>
  </si>
  <si>
    <t>Подпрограмма «Проведение мероприятий в соответствии с Календарным планом МУ ДО «Центр дополнительного образования»</t>
  </si>
  <si>
    <t>Подпрограмма «Проведение мероприятий в соответствии с Календарным планом МУ ДО «Центр дополнительного образования»  (Закупка товаров, работ и услуг для обеспечения государственных (муниципальных) нужд)</t>
  </si>
  <si>
    <t>МП "Обеспечение общественного порядка и противодействие преступности в Кунашакском  районе на 2021-2023 годы" (Социальное обеспечение и иные выплаты населению)</t>
  </si>
  <si>
    <t>46 2 00 46030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</si>
  <si>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</si>
  <si>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Государственная программа Челябинской области "Обеспечение общественной безопасности в Челябинской области"</t>
  </si>
  <si>
    <t xml:space="preserve">03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</si>
  <si>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характера"(Закупка товаров, работ и услуг для обеспечения государственных (муниципальных) нужд)</t>
  </si>
  <si>
    <t>Субвенция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</si>
  <si>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</si>
  <si>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ДНР, ЛНР и Украины, и формированию электронных реестров для зачисления денежных средств на счета физических лиц, открытых в кредитных организациях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</si>
  <si>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"Комплексные меры по профилактике наркомании в Кунашакском муниципальном районе  на 2023-2025 годы" (Предоставление субсидий бюджетным, автономным учреждениям и иным некоммерческим организациям)</t>
  </si>
  <si>
    <t>06 6 00 97100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</si>
  <si>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</si>
  <si>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 (Закупка товаров, работ и услуг для обеспечения государственных (муниципальных) нужд)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</si>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</sst>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000"/>
    <numFmt numFmtId="195" formatCode="#,##0.0"/>
    <numFmt numFmtId="196" formatCode="#,##0.00000"/>
    <numFmt numFmtId="197" formatCode="0.000"/>
    <numFmt numFmtId="198" formatCode="[$-FC19]d\ mmmm\ yyyy\ &quot;г.&quot;"/>
    <numFmt numFmtId="199" formatCode="#,##0.000;[Red]#,##0.000"/>
    <numFmt numFmtId="200" formatCode="#,##0.000_ ;[Red]\-#,##0.000\ "/>
    <numFmt numFmtId="201" formatCode="000000"/>
    <numFmt numFmtId="202" formatCode="0000"/>
    <numFmt numFmtId="203" formatCode="_(* #,##0.000_);_(* \(#,##0.000\);_(* &quot;-&quot;??_);_(@_)"/>
    <numFmt numFmtId="204" formatCode="_(* #,##0.0000_);_(* \(#,##0.0000\);_(* &quot;-&quot;??_);_(@_)"/>
    <numFmt numFmtId="205" formatCode="#,##0.000\ _₽"/>
    <numFmt numFmtId="206" formatCode="0.0000"/>
    <numFmt numFmtId="207" formatCode="0.0000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6" fillId="33" borderId="11" xfId="0" applyFont="1" applyFill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 horizontal="center" vertical="top" wrapText="1"/>
    </xf>
    <xf numFmtId="49" fontId="16" fillId="33" borderId="13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6" fillId="33" borderId="11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193" fontId="16" fillId="33" borderId="13" xfId="0" applyNumberFormat="1" applyFont="1" applyFill="1" applyBorder="1" applyAlignment="1">
      <alignment horizontal="center"/>
    </xf>
    <xf numFmtId="193" fontId="18" fillId="0" borderId="13" xfId="0" applyNumberFormat="1" applyFont="1" applyBorder="1" applyAlignment="1">
      <alignment horizontal="center" vertical="top"/>
    </xf>
    <xf numFmtId="193" fontId="16" fillId="33" borderId="13" xfId="0" applyNumberFormat="1" applyFont="1" applyFill="1" applyBorder="1" applyAlignment="1">
      <alignment horizontal="center" vertical="top"/>
    </xf>
    <xf numFmtId="193" fontId="19" fillId="33" borderId="13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193" fontId="16" fillId="0" borderId="1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" fillId="35" borderId="10" xfId="0" applyNumberFormat="1" applyFont="1" applyFill="1" applyBorder="1" applyAlignment="1">
      <alignment horizontal="center" vertical="center" textRotation="90" wrapText="1"/>
    </xf>
    <xf numFmtId="193" fontId="1" fillId="35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6" fillId="35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193" fontId="18" fillId="0" borderId="13" xfId="0" applyNumberFormat="1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 wrapText="1"/>
    </xf>
    <xf numFmtId="0" fontId="16" fillId="36" borderId="11" xfId="0" applyFont="1" applyFill="1" applyBorder="1" applyAlignment="1">
      <alignment vertical="top" wrapText="1"/>
    </xf>
    <xf numFmtId="49" fontId="16" fillId="36" borderId="13" xfId="0" applyNumberFormat="1" applyFont="1" applyFill="1" applyBorder="1" applyAlignment="1">
      <alignment horizontal="center" vertical="top" wrapText="1"/>
    </xf>
    <xf numFmtId="193" fontId="16" fillId="36" borderId="13" xfId="0" applyNumberFormat="1" applyFont="1" applyFill="1" applyBorder="1" applyAlignment="1">
      <alignment horizontal="center" vertical="top"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1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49" fontId="16" fillId="37" borderId="13" xfId="0" applyNumberFormat="1" applyFont="1" applyFill="1" applyBorder="1" applyAlignment="1">
      <alignment horizontal="center" vertical="top" wrapText="1"/>
    </xf>
    <xf numFmtId="193" fontId="16" fillId="37" borderId="13" xfId="0" applyNumberFormat="1" applyFont="1" applyFill="1" applyBorder="1" applyAlignment="1">
      <alignment horizontal="center" vertical="top"/>
    </xf>
    <xf numFmtId="0" fontId="0" fillId="37" borderId="0" xfId="0" applyFill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9" fontId="5" fillId="37" borderId="10" xfId="0" applyNumberFormat="1" applyFont="1" applyFill="1" applyBorder="1" applyAlignment="1">
      <alignment horizontal="left" vertical="top" wrapText="1"/>
    </xf>
    <xf numFmtId="2" fontId="5" fillId="37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top"/>
    </xf>
    <xf numFmtId="49" fontId="5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4" fillId="35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 wrapText="1"/>
    </xf>
    <xf numFmtId="197" fontId="5" fillId="37" borderId="10" xfId="0" applyNumberFormat="1" applyFont="1" applyFill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197" fontId="6" fillId="37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97" fontId="3" fillId="37" borderId="10" xfId="0" applyNumberFormat="1" applyFont="1" applyFill="1" applyBorder="1" applyAlignment="1">
      <alignment horizontal="center" vertical="center" wrapText="1"/>
    </xf>
    <xf numFmtId="193" fontId="8" fillId="35" borderId="10" xfId="61" applyNumberFormat="1" applyFont="1" applyFill="1" applyBorder="1" applyAlignment="1">
      <alignment horizontal="center" vertical="center" wrapText="1"/>
    </xf>
    <xf numFmtId="193" fontId="4" fillId="35" borderId="10" xfId="61" applyNumberFormat="1" applyFont="1" applyFill="1" applyBorder="1" applyAlignment="1">
      <alignment horizontal="center" vertical="center" wrapText="1"/>
    </xf>
    <xf numFmtId="193" fontId="3" fillId="36" borderId="10" xfId="61" applyNumberFormat="1" applyFont="1" applyFill="1" applyBorder="1" applyAlignment="1">
      <alignment horizontal="center" vertical="center" wrapText="1"/>
    </xf>
    <xf numFmtId="193" fontId="3" fillId="32" borderId="10" xfId="61" applyNumberFormat="1" applyFont="1" applyFill="1" applyBorder="1" applyAlignment="1">
      <alignment horizontal="center" vertical="center" wrapText="1"/>
    </xf>
    <xf numFmtId="193" fontId="3" fillId="35" borderId="10" xfId="6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49" fontId="4" fillId="37" borderId="10" xfId="0" applyNumberFormat="1" applyFont="1" applyFill="1" applyBorder="1" applyAlignment="1">
      <alignment horizontal="center" vertical="center" wrapText="1"/>
    </xf>
    <xf numFmtId="193" fontId="4" fillId="37" borderId="10" xfId="61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left" vertical="top" wrapText="1"/>
    </xf>
    <xf numFmtId="49" fontId="6" fillId="37" borderId="10" xfId="0" applyNumberFormat="1" applyFont="1" applyFill="1" applyBorder="1" applyAlignment="1">
      <alignment horizontal="center" vertical="center" wrapText="1"/>
    </xf>
    <xf numFmtId="193" fontId="6" fillId="37" borderId="10" xfId="61" applyNumberFormat="1" applyFont="1" applyFill="1" applyBorder="1" applyAlignment="1">
      <alignment horizontal="center" vertical="center" wrapText="1"/>
    </xf>
    <xf numFmtId="193" fontId="3" fillId="37" borderId="10" xfId="61" applyNumberFormat="1" applyFont="1" applyFill="1" applyBorder="1" applyAlignment="1">
      <alignment horizontal="center" vertical="center" wrapText="1"/>
    </xf>
    <xf numFmtId="193" fontId="5" fillId="37" borderId="10" xfId="61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0" fillId="0" borderId="19" xfId="0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93" fontId="3" fillId="38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5"/>
  <sheetViews>
    <sheetView tabSelected="1" view="pageBreakPreview" zoomScaleNormal="80" zoomScaleSheetLayoutView="100" workbookViewId="0" topLeftCell="A357">
      <selection activeCell="F364" sqref="F364:F365"/>
    </sheetView>
  </sheetViews>
  <sheetFormatPr defaultColWidth="9.140625" defaultRowHeight="12.75"/>
  <cols>
    <col min="1" max="1" width="50.8515625" style="93" customWidth="1"/>
    <col min="2" max="2" width="14.140625" style="38" customWidth="1"/>
    <col min="3" max="3" width="9.140625" style="38" customWidth="1"/>
    <col min="4" max="4" width="9.28125" style="38" customWidth="1"/>
    <col min="5" max="5" width="9.140625" style="38" customWidth="1"/>
    <col min="6" max="6" width="13.00390625" style="22" customWidth="1"/>
    <col min="7" max="16384" width="9.140625" style="22" customWidth="1"/>
  </cols>
  <sheetData>
    <row r="1" spans="1:6" ht="12.75" customHeight="1">
      <c r="A1" s="177" t="s">
        <v>818</v>
      </c>
      <c r="B1" s="177"/>
      <c r="C1" s="177"/>
      <c r="D1" s="177"/>
      <c r="E1" s="177"/>
      <c r="F1" s="177"/>
    </row>
    <row r="2" spans="1:6" ht="12.75" customHeight="1">
      <c r="A2" s="92"/>
      <c r="B2" s="37"/>
      <c r="C2" s="37"/>
      <c r="D2" s="37"/>
      <c r="E2" s="37"/>
      <c r="F2" s="163" t="s">
        <v>951</v>
      </c>
    </row>
    <row r="3" spans="1:6" ht="12.75" customHeight="1">
      <c r="A3" s="92"/>
      <c r="B3" s="37"/>
      <c r="C3" s="37"/>
      <c r="D3" s="37"/>
      <c r="E3" s="37"/>
      <c r="F3" s="163" t="s">
        <v>952</v>
      </c>
    </row>
    <row r="4" spans="1:6" ht="12.75" customHeight="1">
      <c r="A4" s="92"/>
      <c r="B4" s="37"/>
      <c r="C4" s="37"/>
      <c r="D4" s="37"/>
      <c r="E4" s="37"/>
      <c r="F4" s="164" t="s">
        <v>1020</v>
      </c>
    </row>
    <row r="5" spans="1:6" ht="12.75" customHeight="1">
      <c r="A5" s="92"/>
      <c r="B5" s="37"/>
      <c r="C5" s="37"/>
      <c r="D5" s="37"/>
      <c r="E5" s="37"/>
      <c r="F5" s="163" t="s">
        <v>1021</v>
      </c>
    </row>
    <row r="6" spans="1:6" ht="11.25" customHeight="1">
      <c r="A6" s="176" t="s">
        <v>1024</v>
      </c>
      <c r="B6" s="176"/>
      <c r="C6" s="176"/>
      <c r="D6" s="176"/>
      <c r="E6" s="176"/>
      <c r="F6" s="176"/>
    </row>
    <row r="7" spans="1:6" ht="11.25" customHeight="1">
      <c r="A7" s="176"/>
      <c r="B7" s="176"/>
      <c r="C7" s="176"/>
      <c r="D7" s="176"/>
      <c r="E7" s="176"/>
      <c r="F7" s="176"/>
    </row>
    <row r="8" spans="1:6" ht="11.25" customHeight="1">
      <c r="A8" s="176"/>
      <c r="B8" s="176"/>
      <c r="C8" s="176"/>
      <c r="D8" s="176"/>
      <c r="E8" s="176"/>
      <c r="F8" s="176"/>
    </row>
    <row r="9" spans="1:6" ht="11.25" customHeight="1">
      <c r="A9" s="176"/>
      <c r="B9" s="176"/>
      <c r="C9" s="176"/>
      <c r="D9" s="176"/>
      <c r="E9" s="176"/>
      <c r="F9" s="176"/>
    </row>
    <row r="10" spans="1:6" ht="11.25" customHeight="1">
      <c r="A10" s="176"/>
      <c r="B10" s="176"/>
      <c r="C10" s="176"/>
      <c r="D10" s="176"/>
      <c r="E10" s="176"/>
      <c r="F10" s="176"/>
    </row>
    <row r="11" spans="1:6" ht="12.75">
      <c r="A11" s="178" t="s">
        <v>53</v>
      </c>
      <c r="B11" s="178"/>
      <c r="C11" s="178"/>
      <c r="D11" s="178"/>
      <c r="E11" s="178"/>
      <c r="F11" s="178"/>
    </row>
    <row r="12" spans="1:6" ht="56.25" customHeight="1">
      <c r="A12" s="94" t="s">
        <v>1</v>
      </c>
      <c r="B12" s="74" t="s">
        <v>2</v>
      </c>
      <c r="C12" s="74" t="s">
        <v>3</v>
      </c>
      <c r="D12" s="74" t="s">
        <v>4</v>
      </c>
      <c r="E12" s="74" t="s">
        <v>5</v>
      </c>
      <c r="F12" s="143" t="s">
        <v>816</v>
      </c>
    </row>
    <row r="13" spans="1:6" ht="12.75" customHeight="1">
      <c r="A13" s="95" t="s">
        <v>87</v>
      </c>
      <c r="B13" s="75"/>
      <c r="C13" s="75"/>
      <c r="D13" s="75"/>
      <c r="E13" s="75"/>
      <c r="F13" s="76">
        <f>F14+F16+F45+F60+F62+F65+F74+F88+F91+F163+F166+F185+F366+F56+F172+F178+F160+F363+F158+F72+F175+F169</f>
        <v>1907063.426</v>
      </c>
    </row>
    <row r="14" spans="1:6" ht="41.25" customHeight="1">
      <c r="A14" s="137" t="s">
        <v>695</v>
      </c>
      <c r="B14" s="1" t="s">
        <v>694</v>
      </c>
      <c r="C14" s="1"/>
      <c r="D14" s="1"/>
      <c r="E14" s="1"/>
      <c r="F14" s="35">
        <f>F15</f>
        <v>1562.224</v>
      </c>
    </row>
    <row r="15" spans="1:6" ht="39" customHeight="1">
      <c r="A15" s="7" t="s">
        <v>696</v>
      </c>
      <c r="B15" s="40" t="s">
        <v>692</v>
      </c>
      <c r="C15" s="40" t="s">
        <v>30</v>
      </c>
      <c r="D15" s="40" t="s">
        <v>199</v>
      </c>
      <c r="E15" s="40" t="s">
        <v>197</v>
      </c>
      <c r="F15" s="34">
        <f>ведомств!F238</f>
        <v>1562.224</v>
      </c>
    </row>
    <row r="16" spans="1:6" s="23" customFormat="1" ht="23.25" customHeight="1">
      <c r="A16" s="30" t="s">
        <v>471</v>
      </c>
      <c r="B16" s="1" t="s">
        <v>150</v>
      </c>
      <c r="C16" s="1"/>
      <c r="D16" s="1"/>
      <c r="E16" s="1"/>
      <c r="F16" s="35">
        <f>SUM(F17:F44)</f>
        <v>353673.351</v>
      </c>
    </row>
    <row r="17" spans="1:6" s="23" customFormat="1" ht="34.5" customHeight="1">
      <c r="A17" s="28" t="s">
        <v>440</v>
      </c>
      <c r="B17" s="43" t="s">
        <v>488</v>
      </c>
      <c r="C17" s="40" t="s">
        <v>30</v>
      </c>
      <c r="D17" s="40" t="s">
        <v>201</v>
      </c>
      <c r="E17" s="40" t="s">
        <v>201</v>
      </c>
      <c r="F17" s="34">
        <f>ведомств!F490</f>
        <v>2208.075</v>
      </c>
    </row>
    <row r="18" spans="1:6" s="23" customFormat="1" ht="34.5" customHeight="1">
      <c r="A18" s="28" t="s">
        <v>460</v>
      </c>
      <c r="B18" s="43" t="s">
        <v>488</v>
      </c>
      <c r="C18" s="40" t="s">
        <v>29</v>
      </c>
      <c r="D18" s="40" t="s">
        <v>201</v>
      </c>
      <c r="E18" s="40" t="s">
        <v>201</v>
      </c>
      <c r="F18" s="34">
        <f>ведомств!F491</f>
        <v>2315.925</v>
      </c>
    </row>
    <row r="19" spans="1:6" s="23" customFormat="1" ht="44.25" customHeight="1">
      <c r="A19" s="28" t="s">
        <v>80</v>
      </c>
      <c r="B19" s="40" t="s">
        <v>492</v>
      </c>
      <c r="C19" s="40" t="s">
        <v>23</v>
      </c>
      <c r="D19" s="40" t="s">
        <v>15</v>
      </c>
      <c r="E19" s="40" t="s">
        <v>197</v>
      </c>
      <c r="F19" s="34">
        <f>ведомств!F534</f>
        <v>7510</v>
      </c>
    </row>
    <row r="20" spans="1:6" s="23" customFormat="1" ht="48" customHeight="1">
      <c r="A20" s="28" t="s">
        <v>304</v>
      </c>
      <c r="B20" s="43" t="s">
        <v>486</v>
      </c>
      <c r="C20" s="40" t="s">
        <v>30</v>
      </c>
      <c r="D20" s="40" t="s">
        <v>201</v>
      </c>
      <c r="E20" s="40" t="s">
        <v>196</v>
      </c>
      <c r="F20" s="34">
        <f>ведомств!F373</f>
        <v>3669.843</v>
      </c>
    </row>
    <row r="21" spans="1:6" s="23" customFormat="1" ht="58.5" customHeight="1">
      <c r="A21" s="28" t="s">
        <v>520</v>
      </c>
      <c r="B21" s="43" t="s">
        <v>486</v>
      </c>
      <c r="C21" s="40" t="s">
        <v>29</v>
      </c>
      <c r="D21" s="40" t="s">
        <v>201</v>
      </c>
      <c r="E21" s="40" t="s">
        <v>196</v>
      </c>
      <c r="F21" s="34">
        <f>ведомств!F374</f>
        <v>2047.007</v>
      </c>
    </row>
    <row r="22" spans="1:6" ht="57.75" customHeight="1">
      <c r="A22" s="28" t="s">
        <v>8</v>
      </c>
      <c r="B22" s="40" t="s">
        <v>474</v>
      </c>
      <c r="C22" s="40" t="s">
        <v>26</v>
      </c>
      <c r="D22" s="40" t="s">
        <v>6</v>
      </c>
      <c r="E22" s="40" t="s">
        <v>18</v>
      </c>
      <c r="F22" s="34">
        <f>ведомств!F568</f>
        <v>819.014</v>
      </c>
    </row>
    <row r="23" spans="1:6" ht="43.5" customHeight="1">
      <c r="A23" s="28" t="s">
        <v>728</v>
      </c>
      <c r="B23" s="40" t="s">
        <v>474</v>
      </c>
      <c r="C23" s="40" t="s">
        <v>30</v>
      </c>
      <c r="D23" s="40" t="s">
        <v>6</v>
      </c>
      <c r="E23" s="40" t="s">
        <v>18</v>
      </c>
      <c r="F23" s="34">
        <f>ведомств!F569</f>
        <v>255.486</v>
      </c>
    </row>
    <row r="24" spans="1:6" ht="59.25" customHeight="1">
      <c r="A24" s="29" t="s">
        <v>377</v>
      </c>
      <c r="B24" s="40" t="s">
        <v>491</v>
      </c>
      <c r="C24" s="40" t="s">
        <v>30</v>
      </c>
      <c r="D24" s="40" t="s">
        <v>201</v>
      </c>
      <c r="E24" s="40" t="s">
        <v>196</v>
      </c>
      <c r="F24" s="34">
        <f>ведомств!F380</f>
        <v>22.066</v>
      </c>
    </row>
    <row r="25" spans="1:6" ht="59.25" customHeight="1">
      <c r="A25" s="29" t="s">
        <v>976</v>
      </c>
      <c r="B25" s="40" t="s">
        <v>491</v>
      </c>
      <c r="C25" s="40" t="s">
        <v>29</v>
      </c>
      <c r="D25" s="40" t="s">
        <v>201</v>
      </c>
      <c r="E25" s="40" t="s">
        <v>196</v>
      </c>
      <c r="F25" s="34">
        <f>ведомств!F381</f>
        <v>116.024</v>
      </c>
    </row>
    <row r="26" spans="1:6" ht="102.75" customHeight="1">
      <c r="A26" s="28" t="s">
        <v>184</v>
      </c>
      <c r="B26" s="40" t="s">
        <v>487</v>
      </c>
      <c r="C26" s="40" t="s">
        <v>26</v>
      </c>
      <c r="D26" s="40" t="s">
        <v>201</v>
      </c>
      <c r="E26" s="40" t="s">
        <v>196</v>
      </c>
      <c r="F26" s="34">
        <f>ведомств!F376</f>
        <v>205762.276</v>
      </c>
    </row>
    <row r="27" spans="1:6" ht="86.25" customHeight="1">
      <c r="A27" s="28" t="s">
        <v>725</v>
      </c>
      <c r="B27" s="40" t="s">
        <v>487</v>
      </c>
      <c r="C27" s="40" t="s">
        <v>30</v>
      </c>
      <c r="D27" s="40" t="s">
        <v>201</v>
      </c>
      <c r="E27" s="40" t="s">
        <v>196</v>
      </c>
      <c r="F27" s="34">
        <f>ведомств!F377</f>
        <v>1854.08</v>
      </c>
    </row>
    <row r="28" spans="1:6" ht="81.75" customHeight="1">
      <c r="A28" s="28" t="s">
        <v>430</v>
      </c>
      <c r="B28" s="40" t="s">
        <v>487</v>
      </c>
      <c r="C28" s="40" t="s">
        <v>29</v>
      </c>
      <c r="D28" s="40" t="s">
        <v>201</v>
      </c>
      <c r="E28" s="40" t="s">
        <v>196</v>
      </c>
      <c r="F28" s="34">
        <f>ведомств!F378</f>
        <v>85071.024</v>
      </c>
    </row>
    <row r="29" spans="1:6" ht="45" customHeight="1">
      <c r="A29" s="28" t="s">
        <v>459</v>
      </c>
      <c r="B29" s="40" t="s">
        <v>458</v>
      </c>
      <c r="C29" s="40" t="s">
        <v>30</v>
      </c>
      <c r="D29" s="40" t="s">
        <v>201</v>
      </c>
      <c r="E29" s="40" t="s">
        <v>196</v>
      </c>
      <c r="F29" s="34">
        <f>ведомств!F383</f>
        <v>1291.367</v>
      </c>
    </row>
    <row r="30" spans="1:6" ht="56.25" customHeight="1">
      <c r="A30" s="28" t="s">
        <v>519</v>
      </c>
      <c r="B30" s="40" t="s">
        <v>458</v>
      </c>
      <c r="C30" s="40" t="s">
        <v>29</v>
      </c>
      <c r="D30" s="40" t="s">
        <v>201</v>
      </c>
      <c r="E30" s="40" t="s">
        <v>196</v>
      </c>
      <c r="F30" s="34">
        <f>ведомств!F384</f>
        <v>369.833</v>
      </c>
    </row>
    <row r="31" spans="1:6" ht="48.75" customHeight="1">
      <c r="A31" s="28" t="s">
        <v>981</v>
      </c>
      <c r="B31" s="40" t="s">
        <v>992</v>
      </c>
      <c r="C31" s="40" t="s">
        <v>30</v>
      </c>
      <c r="D31" s="40" t="s">
        <v>201</v>
      </c>
      <c r="E31" s="40" t="s">
        <v>196</v>
      </c>
      <c r="F31" s="34">
        <f>ведомств!F392</f>
        <v>710.001</v>
      </c>
    </row>
    <row r="32" spans="1:6" ht="45" customHeight="1">
      <c r="A32" s="28" t="s">
        <v>586</v>
      </c>
      <c r="B32" s="40" t="s">
        <v>668</v>
      </c>
      <c r="C32" s="40" t="s">
        <v>30</v>
      </c>
      <c r="D32" s="40" t="s">
        <v>201</v>
      </c>
      <c r="E32" s="40" t="s">
        <v>196</v>
      </c>
      <c r="F32" s="34">
        <f>ведомств!F386</f>
        <v>8719.032</v>
      </c>
    </row>
    <row r="33" spans="1:6" ht="56.25" customHeight="1">
      <c r="A33" s="28" t="s">
        <v>587</v>
      </c>
      <c r="B33" s="40" t="s">
        <v>668</v>
      </c>
      <c r="C33" s="40" t="s">
        <v>29</v>
      </c>
      <c r="D33" s="40" t="s">
        <v>201</v>
      </c>
      <c r="E33" s="40" t="s">
        <v>196</v>
      </c>
      <c r="F33" s="34">
        <f>ведомств!F387</f>
        <v>5360.768</v>
      </c>
    </row>
    <row r="34" spans="1:6" ht="115.5" customHeight="1">
      <c r="A34" s="7" t="s">
        <v>597</v>
      </c>
      <c r="B34" s="40" t="s">
        <v>669</v>
      </c>
      <c r="C34" s="40" t="s">
        <v>26</v>
      </c>
      <c r="D34" s="40" t="s">
        <v>201</v>
      </c>
      <c r="E34" s="40" t="s">
        <v>196</v>
      </c>
      <c r="F34" s="34">
        <f>ведомств!F389</f>
        <v>15202.641</v>
      </c>
    </row>
    <row r="35" spans="1:6" ht="101.25" customHeight="1">
      <c r="A35" s="7" t="s">
        <v>726</v>
      </c>
      <c r="B35" s="40" t="s">
        <v>669</v>
      </c>
      <c r="C35" s="40" t="s">
        <v>29</v>
      </c>
      <c r="D35" s="40" t="s">
        <v>201</v>
      </c>
      <c r="E35" s="40" t="s">
        <v>196</v>
      </c>
      <c r="F35" s="34">
        <f>ведомств!F390</f>
        <v>4301.259</v>
      </c>
    </row>
    <row r="36" spans="1:6" ht="101.25" customHeight="1">
      <c r="A36" s="7" t="s">
        <v>838</v>
      </c>
      <c r="B36" s="40" t="s">
        <v>834</v>
      </c>
      <c r="C36" s="40" t="s">
        <v>30</v>
      </c>
      <c r="D36" s="40" t="s">
        <v>201</v>
      </c>
      <c r="E36" s="40" t="s">
        <v>196</v>
      </c>
      <c r="F36" s="34">
        <f>ведомств!F394</f>
        <v>572.518</v>
      </c>
    </row>
    <row r="37" spans="1:6" ht="101.25" customHeight="1">
      <c r="A37" s="7" t="s">
        <v>839</v>
      </c>
      <c r="B37" s="40" t="s">
        <v>834</v>
      </c>
      <c r="C37" s="40" t="s">
        <v>29</v>
      </c>
      <c r="D37" s="40" t="s">
        <v>201</v>
      </c>
      <c r="E37" s="40" t="s">
        <v>196</v>
      </c>
      <c r="F37" s="34">
        <f>ведомств!F395</f>
        <v>723.982</v>
      </c>
    </row>
    <row r="38" spans="1:6" ht="54" customHeight="1">
      <c r="A38" s="121" t="s">
        <v>636</v>
      </c>
      <c r="B38" s="40" t="s">
        <v>634</v>
      </c>
      <c r="C38" s="40" t="s">
        <v>30</v>
      </c>
      <c r="D38" s="40" t="s">
        <v>201</v>
      </c>
      <c r="E38" s="40" t="s">
        <v>196</v>
      </c>
      <c r="F38" s="34">
        <f>ведомств!F397</f>
        <v>0</v>
      </c>
    </row>
    <row r="39" spans="1:6" ht="54" customHeight="1">
      <c r="A39" s="121" t="s">
        <v>977</v>
      </c>
      <c r="B39" s="40" t="s">
        <v>634</v>
      </c>
      <c r="C39" s="40" t="s">
        <v>29</v>
      </c>
      <c r="D39" s="40" t="s">
        <v>201</v>
      </c>
      <c r="E39" s="40" t="s">
        <v>196</v>
      </c>
      <c r="F39" s="34">
        <f>ведомств!F398</f>
        <v>83.05</v>
      </c>
    </row>
    <row r="40" spans="1:6" ht="58.5" customHeight="1">
      <c r="A40" s="121" t="s">
        <v>698</v>
      </c>
      <c r="B40" s="40" t="s">
        <v>872</v>
      </c>
      <c r="C40" s="40" t="s">
        <v>30</v>
      </c>
      <c r="D40" s="40" t="s">
        <v>201</v>
      </c>
      <c r="E40" s="40" t="s">
        <v>196</v>
      </c>
      <c r="F40" s="34">
        <f>ведомств!F400</f>
        <v>2192.58</v>
      </c>
    </row>
    <row r="41" spans="1:6" ht="58.5" customHeight="1">
      <c r="A41" s="121" t="s">
        <v>705</v>
      </c>
      <c r="B41" s="40" t="s">
        <v>704</v>
      </c>
      <c r="C41" s="40" t="s">
        <v>30</v>
      </c>
      <c r="D41" s="40" t="s">
        <v>201</v>
      </c>
      <c r="E41" s="40" t="s">
        <v>197</v>
      </c>
      <c r="F41" s="34">
        <f>ведомств!F468</f>
        <v>435.5</v>
      </c>
    </row>
    <row r="42" spans="1:6" ht="85.5" customHeight="1">
      <c r="A42" s="121" t="s">
        <v>888</v>
      </c>
      <c r="B42" s="40" t="s">
        <v>889</v>
      </c>
      <c r="C42" s="40" t="s">
        <v>30</v>
      </c>
      <c r="D42" s="40" t="s">
        <v>201</v>
      </c>
      <c r="E42" s="40" t="s">
        <v>197</v>
      </c>
      <c r="F42" s="34">
        <f>ведомств!F470</f>
        <v>591.5</v>
      </c>
    </row>
    <row r="43" spans="1:6" ht="97.5" customHeight="1">
      <c r="A43" s="28" t="s">
        <v>836</v>
      </c>
      <c r="B43" s="40" t="s">
        <v>832</v>
      </c>
      <c r="C43" s="40" t="s">
        <v>26</v>
      </c>
      <c r="D43" s="40" t="s">
        <v>201</v>
      </c>
      <c r="E43" s="40" t="s">
        <v>196</v>
      </c>
      <c r="F43" s="34">
        <f>ведомств!F402</f>
        <v>1065.104</v>
      </c>
    </row>
    <row r="44" spans="1:6" ht="71.25" customHeight="1">
      <c r="A44" s="28" t="s">
        <v>837</v>
      </c>
      <c r="B44" s="40" t="s">
        <v>832</v>
      </c>
      <c r="C44" s="40" t="s">
        <v>29</v>
      </c>
      <c r="D44" s="40" t="s">
        <v>201</v>
      </c>
      <c r="E44" s="40" t="s">
        <v>196</v>
      </c>
      <c r="F44" s="34">
        <f>ведомств!F403</f>
        <v>403.396</v>
      </c>
    </row>
    <row r="45" spans="1:6" s="23" customFormat="1" ht="33.75">
      <c r="A45" s="31" t="s">
        <v>48</v>
      </c>
      <c r="B45" s="1" t="s">
        <v>149</v>
      </c>
      <c r="C45" s="1"/>
      <c r="D45" s="1"/>
      <c r="E45" s="1"/>
      <c r="F45" s="35">
        <f>SUM(F46:F55)</f>
        <v>80775.06000000001</v>
      </c>
    </row>
    <row r="46" spans="1:6" s="23" customFormat="1" ht="67.5">
      <c r="A46" s="28" t="s">
        <v>81</v>
      </c>
      <c r="B46" s="40" t="s">
        <v>418</v>
      </c>
      <c r="C46" s="40" t="s">
        <v>23</v>
      </c>
      <c r="D46" s="40" t="s">
        <v>15</v>
      </c>
      <c r="E46" s="40" t="s">
        <v>198</v>
      </c>
      <c r="F46" s="34">
        <f>ведомств!F538</f>
        <v>4016.2</v>
      </c>
    </row>
    <row r="47" spans="1:6" s="23" customFormat="1" ht="78.75">
      <c r="A47" s="29" t="s">
        <v>429</v>
      </c>
      <c r="B47" s="40" t="s">
        <v>494</v>
      </c>
      <c r="C47" s="40" t="s">
        <v>30</v>
      </c>
      <c r="D47" s="40" t="s">
        <v>15</v>
      </c>
      <c r="E47" s="40" t="s">
        <v>198</v>
      </c>
      <c r="F47" s="34">
        <f>ведомств!F540</f>
        <v>512.985</v>
      </c>
    </row>
    <row r="48" spans="1:6" s="23" customFormat="1" ht="78.75">
      <c r="A48" s="29" t="s">
        <v>1013</v>
      </c>
      <c r="B48" s="40" t="s">
        <v>494</v>
      </c>
      <c r="C48" s="40" t="s">
        <v>29</v>
      </c>
      <c r="D48" s="40" t="s">
        <v>15</v>
      </c>
      <c r="E48" s="40" t="s">
        <v>198</v>
      </c>
      <c r="F48" s="34">
        <f>ведомств!F541</f>
        <v>113.415</v>
      </c>
    </row>
    <row r="49" spans="1:6" s="23" customFormat="1" ht="84" customHeight="1">
      <c r="A49" s="29" t="s">
        <v>182</v>
      </c>
      <c r="B49" s="40" t="s">
        <v>484</v>
      </c>
      <c r="C49" s="40" t="s">
        <v>26</v>
      </c>
      <c r="D49" s="40" t="s">
        <v>201</v>
      </c>
      <c r="E49" s="40" t="s">
        <v>6</v>
      </c>
      <c r="F49" s="34">
        <f>ведомств!F315</f>
        <v>61657.473</v>
      </c>
    </row>
    <row r="50" spans="1:6" s="23" customFormat="1" ht="72.75" customHeight="1">
      <c r="A50" s="29" t="s">
        <v>724</v>
      </c>
      <c r="B50" s="40" t="s">
        <v>484</v>
      </c>
      <c r="C50" s="40" t="s">
        <v>30</v>
      </c>
      <c r="D50" s="40" t="s">
        <v>201</v>
      </c>
      <c r="E50" s="40" t="s">
        <v>6</v>
      </c>
      <c r="F50" s="34">
        <f>ведомств!F316</f>
        <v>1012.3</v>
      </c>
    </row>
    <row r="51" spans="1:6" s="23" customFormat="1" ht="72.75" customHeight="1">
      <c r="A51" s="29" t="s">
        <v>972</v>
      </c>
      <c r="B51" s="40" t="s">
        <v>484</v>
      </c>
      <c r="C51" s="40" t="s">
        <v>29</v>
      </c>
      <c r="D51" s="40" t="s">
        <v>201</v>
      </c>
      <c r="E51" s="40" t="s">
        <v>6</v>
      </c>
      <c r="F51" s="34">
        <f>ведомств!F317</f>
        <v>12317.187</v>
      </c>
    </row>
    <row r="52" spans="1:6" s="23" customFormat="1" ht="84" customHeight="1">
      <c r="A52" s="29" t="s">
        <v>395</v>
      </c>
      <c r="B52" s="40" t="s">
        <v>485</v>
      </c>
      <c r="C52" s="40" t="s">
        <v>30</v>
      </c>
      <c r="D52" s="40" t="s">
        <v>201</v>
      </c>
      <c r="E52" s="40" t="s">
        <v>6</v>
      </c>
      <c r="F52" s="34">
        <f>ведомств!F319</f>
        <v>267.8</v>
      </c>
    </row>
    <row r="53" spans="1:6" s="23" customFormat="1" ht="58.5" customHeight="1">
      <c r="A53" s="29" t="s">
        <v>701</v>
      </c>
      <c r="B53" s="40" t="s">
        <v>699</v>
      </c>
      <c r="C53" s="40" t="s">
        <v>30</v>
      </c>
      <c r="D53" s="40" t="s">
        <v>201</v>
      </c>
      <c r="E53" s="40" t="s">
        <v>6</v>
      </c>
      <c r="F53" s="34">
        <f>ведомств!F321</f>
        <v>697.7</v>
      </c>
    </row>
    <row r="54" spans="1:6" s="23" customFormat="1" ht="85.5" customHeight="1">
      <c r="A54" s="121" t="s">
        <v>1054</v>
      </c>
      <c r="B54" s="40" t="s">
        <v>1052</v>
      </c>
      <c r="C54" s="40" t="s">
        <v>30</v>
      </c>
      <c r="D54" s="40" t="s">
        <v>201</v>
      </c>
      <c r="E54" s="40" t="s">
        <v>6</v>
      </c>
      <c r="F54" s="34">
        <f>ведомств!F323</f>
        <v>90</v>
      </c>
    </row>
    <row r="55" spans="1:6" s="23" customFormat="1" ht="87.75" customHeight="1">
      <c r="A55" s="121" t="s">
        <v>1055</v>
      </c>
      <c r="B55" s="40" t="s">
        <v>1052</v>
      </c>
      <c r="C55" s="40" t="s">
        <v>29</v>
      </c>
      <c r="D55" s="40" t="s">
        <v>201</v>
      </c>
      <c r="E55" s="40" t="s">
        <v>6</v>
      </c>
      <c r="F55" s="34">
        <f>ведомств!F324</f>
        <v>90</v>
      </c>
    </row>
    <row r="56" spans="1:6" s="23" customFormat="1" ht="33.75">
      <c r="A56" s="106" t="s">
        <v>481</v>
      </c>
      <c r="B56" s="1" t="s">
        <v>483</v>
      </c>
      <c r="C56" s="1"/>
      <c r="D56" s="1"/>
      <c r="E56" s="1"/>
      <c r="F56" s="35">
        <f>F57+F58+F59</f>
        <v>62199.5</v>
      </c>
    </row>
    <row r="57" spans="1:6" s="23" customFormat="1" ht="36" customHeight="1">
      <c r="A57" s="7" t="s">
        <v>442</v>
      </c>
      <c r="B57" s="40" t="s">
        <v>482</v>
      </c>
      <c r="C57" s="40" t="s">
        <v>30</v>
      </c>
      <c r="D57" s="40" t="s">
        <v>198</v>
      </c>
      <c r="E57" s="40" t="s">
        <v>203</v>
      </c>
      <c r="F57" s="34">
        <f>ведомств!F202</f>
        <v>48467.3</v>
      </c>
    </row>
    <row r="58" spans="1:6" s="23" customFormat="1" ht="54.75" customHeight="1">
      <c r="A58" s="125" t="s">
        <v>1071</v>
      </c>
      <c r="B58" s="40" t="s">
        <v>616</v>
      </c>
      <c r="C58" s="40" t="s">
        <v>30</v>
      </c>
      <c r="D58" s="40" t="s">
        <v>198</v>
      </c>
      <c r="E58" s="40" t="s">
        <v>202</v>
      </c>
      <c r="F58" s="34">
        <f>ведомств!F869</f>
        <v>3144.7</v>
      </c>
    </row>
    <row r="59" spans="1:6" s="23" customFormat="1" ht="57" customHeight="1">
      <c r="A59" s="125" t="s">
        <v>1072</v>
      </c>
      <c r="B59" s="40" t="s">
        <v>1069</v>
      </c>
      <c r="C59" s="40" t="s">
        <v>30</v>
      </c>
      <c r="D59" s="40" t="s">
        <v>198</v>
      </c>
      <c r="E59" s="40" t="s">
        <v>202</v>
      </c>
      <c r="F59" s="34">
        <f>ведомств!F871</f>
        <v>10587.5</v>
      </c>
    </row>
    <row r="60" spans="1:6" s="23" customFormat="1" ht="35.25" customHeight="1">
      <c r="A60" s="30" t="s">
        <v>288</v>
      </c>
      <c r="B60" s="1" t="s">
        <v>155</v>
      </c>
      <c r="C60" s="1"/>
      <c r="D60" s="1"/>
      <c r="E60" s="1"/>
      <c r="F60" s="35">
        <f>F61</f>
        <v>21413</v>
      </c>
    </row>
    <row r="61" spans="1:6" s="23" customFormat="1" ht="35.25" customHeight="1">
      <c r="A61" s="28" t="s">
        <v>85</v>
      </c>
      <c r="B61" s="40" t="s">
        <v>674</v>
      </c>
      <c r="C61" s="40" t="s">
        <v>274</v>
      </c>
      <c r="D61" s="40" t="s">
        <v>19</v>
      </c>
      <c r="E61" s="40" t="s">
        <v>6</v>
      </c>
      <c r="F61" s="34">
        <f>ведомств!F679</f>
        <v>21413</v>
      </c>
    </row>
    <row r="62" spans="1:6" s="23" customFormat="1" ht="27" customHeight="1">
      <c r="A62" s="30" t="s">
        <v>467</v>
      </c>
      <c r="B62" s="1" t="s">
        <v>156</v>
      </c>
      <c r="C62" s="1"/>
      <c r="D62" s="1"/>
      <c r="E62" s="1"/>
      <c r="F62" s="35">
        <f>F63</f>
        <v>101.5</v>
      </c>
    </row>
    <row r="63" spans="1:6" ht="45">
      <c r="A63" s="29" t="s">
        <v>755</v>
      </c>
      <c r="B63" s="40" t="s">
        <v>157</v>
      </c>
      <c r="C63" s="40"/>
      <c r="D63" s="40"/>
      <c r="E63" s="40"/>
      <c r="F63" s="34">
        <f>F64</f>
        <v>101.5</v>
      </c>
    </row>
    <row r="64" spans="1:6" ht="45">
      <c r="A64" s="28" t="s">
        <v>9</v>
      </c>
      <c r="B64" s="40" t="s">
        <v>431</v>
      </c>
      <c r="C64" s="40" t="s">
        <v>30</v>
      </c>
      <c r="D64" s="40" t="s">
        <v>202</v>
      </c>
      <c r="E64" s="40" t="s">
        <v>198</v>
      </c>
      <c r="F64" s="34">
        <f>ведомств!F627</f>
        <v>101.5</v>
      </c>
    </row>
    <row r="65" spans="1:6" ht="44.25" customHeight="1">
      <c r="A65" s="30" t="s">
        <v>756</v>
      </c>
      <c r="B65" s="11" t="s">
        <v>352</v>
      </c>
      <c r="C65" s="1"/>
      <c r="D65" s="1"/>
      <c r="E65" s="1"/>
      <c r="F65" s="35">
        <f>SUM(F66:F71)</f>
        <v>40614.745</v>
      </c>
    </row>
    <row r="66" spans="1:6" ht="46.5" customHeight="1">
      <c r="A66" s="28" t="s">
        <v>825</v>
      </c>
      <c r="B66" s="5" t="s">
        <v>823</v>
      </c>
      <c r="C66" s="40" t="s">
        <v>54</v>
      </c>
      <c r="D66" s="40" t="s">
        <v>199</v>
      </c>
      <c r="E66" s="40" t="s">
        <v>199</v>
      </c>
      <c r="F66" s="34">
        <f>ведомств!F245</f>
        <v>32581.721</v>
      </c>
    </row>
    <row r="67" spans="1:6" ht="46.5" customHeight="1">
      <c r="A67" s="28" t="s">
        <v>1049</v>
      </c>
      <c r="B67" s="5" t="s">
        <v>1047</v>
      </c>
      <c r="C67" s="40" t="s">
        <v>30</v>
      </c>
      <c r="D67" s="40" t="s">
        <v>199</v>
      </c>
      <c r="E67" s="40" t="s">
        <v>196</v>
      </c>
      <c r="F67" s="34">
        <f>ведомств!F225</f>
        <v>2421</v>
      </c>
    </row>
    <row r="68" spans="1:6" ht="46.5" customHeight="1">
      <c r="A68" s="28" t="s">
        <v>1007</v>
      </c>
      <c r="B68" s="5" t="s">
        <v>1005</v>
      </c>
      <c r="C68" s="40" t="s">
        <v>30</v>
      </c>
      <c r="D68" s="40" t="s">
        <v>199</v>
      </c>
      <c r="E68" s="40" t="s">
        <v>196</v>
      </c>
      <c r="F68" s="34">
        <f>ведомств!F227</f>
        <v>1253.697</v>
      </c>
    </row>
    <row r="69" spans="1:6" ht="68.25" customHeight="1">
      <c r="A69" s="28" t="s">
        <v>456</v>
      </c>
      <c r="B69" s="40" t="s">
        <v>390</v>
      </c>
      <c r="C69" s="40" t="s">
        <v>30</v>
      </c>
      <c r="D69" s="40" t="s">
        <v>199</v>
      </c>
      <c r="E69" s="40" t="s">
        <v>196</v>
      </c>
      <c r="F69" s="34">
        <f>ведомств!F223</f>
        <v>0</v>
      </c>
    </row>
    <row r="70" spans="1:6" ht="68.25" customHeight="1">
      <c r="A70" s="28" t="s">
        <v>456</v>
      </c>
      <c r="B70" s="40" t="s">
        <v>822</v>
      </c>
      <c r="C70" s="40" t="s">
        <v>30</v>
      </c>
      <c r="D70" s="40" t="s">
        <v>199</v>
      </c>
      <c r="E70" s="40" t="s">
        <v>196</v>
      </c>
      <c r="F70" s="34">
        <f>ведомств!F229</f>
        <v>1456.969</v>
      </c>
    </row>
    <row r="71" spans="1:6" ht="36" customHeight="1">
      <c r="A71" s="28" t="s">
        <v>596</v>
      </c>
      <c r="B71" s="40" t="s">
        <v>595</v>
      </c>
      <c r="C71" s="40" t="s">
        <v>23</v>
      </c>
      <c r="D71" s="40" t="s">
        <v>15</v>
      </c>
      <c r="E71" s="40" t="s">
        <v>198</v>
      </c>
      <c r="F71" s="34">
        <f>ведомств!F296</f>
        <v>2901.358</v>
      </c>
    </row>
    <row r="72" spans="1:6" ht="36" customHeight="1">
      <c r="A72" s="128" t="s">
        <v>644</v>
      </c>
      <c r="B72" s="1" t="s">
        <v>645</v>
      </c>
      <c r="C72" s="40"/>
      <c r="D72" s="40"/>
      <c r="E72" s="40"/>
      <c r="F72" s="35">
        <f>F73</f>
        <v>2070.148</v>
      </c>
    </row>
    <row r="73" spans="1:6" ht="36" customHeight="1">
      <c r="A73" s="125" t="s">
        <v>948</v>
      </c>
      <c r="B73" s="40" t="s">
        <v>642</v>
      </c>
      <c r="C73" s="40" t="s">
        <v>30</v>
      </c>
      <c r="D73" s="40" t="s">
        <v>201</v>
      </c>
      <c r="E73" s="40" t="s">
        <v>196</v>
      </c>
      <c r="F73" s="34">
        <f>ведомств!F275</f>
        <v>2070.148</v>
      </c>
    </row>
    <row r="74" spans="1:6" s="23" customFormat="1" ht="35.25" customHeight="1">
      <c r="A74" s="31" t="s">
        <v>757</v>
      </c>
      <c r="B74" s="1" t="s">
        <v>305</v>
      </c>
      <c r="C74" s="1"/>
      <c r="D74" s="1"/>
      <c r="E74" s="1"/>
      <c r="F74" s="35">
        <f>SUM(F75:F87)</f>
        <v>136861.09999999998</v>
      </c>
    </row>
    <row r="75" spans="1:6" s="23" customFormat="1" ht="51" customHeight="1">
      <c r="A75" s="29" t="s">
        <v>1045</v>
      </c>
      <c r="B75" s="40" t="s">
        <v>1042</v>
      </c>
      <c r="C75" s="40" t="s">
        <v>54</v>
      </c>
      <c r="D75" s="40" t="s">
        <v>16</v>
      </c>
      <c r="E75" s="40" t="s">
        <v>199</v>
      </c>
      <c r="F75" s="34">
        <f>ведомств!F302</f>
        <v>130000</v>
      </c>
    </row>
    <row r="76" spans="1:6" s="23" customFormat="1" ht="42.75" customHeight="1">
      <c r="A76" s="28" t="s">
        <v>609</v>
      </c>
      <c r="B76" s="40" t="s">
        <v>607</v>
      </c>
      <c r="C76" s="40" t="s">
        <v>30</v>
      </c>
      <c r="D76" s="40" t="s">
        <v>16</v>
      </c>
      <c r="E76" s="40" t="s">
        <v>196</v>
      </c>
      <c r="F76" s="34">
        <f>ведомств!F134</f>
        <v>315</v>
      </c>
    </row>
    <row r="77" spans="1:6" s="23" customFormat="1" ht="54.75" customHeight="1">
      <c r="A77" s="28" t="s">
        <v>664</v>
      </c>
      <c r="B77" s="40" t="s">
        <v>427</v>
      </c>
      <c r="C77" s="40" t="s">
        <v>30</v>
      </c>
      <c r="D77" s="40" t="s">
        <v>16</v>
      </c>
      <c r="E77" s="40" t="s">
        <v>196</v>
      </c>
      <c r="F77" s="34">
        <f>ведомств!F136</f>
        <v>528.3</v>
      </c>
    </row>
    <row r="78" spans="1:6" s="23" customFormat="1" ht="54.75" customHeight="1">
      <c r="A78" s="29" t="s">
        <v>662</v>
      </c>
      <c r="B78" s="40" t="s">
        <v>936</v>
      </c>
      <c r="C78" s="40" t="s">
        <v>30</v>
      </c>
      <c r="D78" s="40" t="s">
        <v>16</v>
      </c>
      <c r="E78" s="40" t="s">
        <v>196</v>
      </c>
      <c r="F78" s="34">
        <f>ведомств!F140</f>
        <v>176.1</v>
      </c>
    </row>
    <row r="79" spans="1:6" s="23" customFormat="1" ht="51.75" customHeight="1">
      <c r="A79" s="28" t="s">
        <v>749</v>
      </c>
      <c r="B79" s="40" t="s">
        <v>658</v>
      </c>
      <c r="C79" s="40" t="s">
        <v>29</v>
      </c>
      <c r="D79" s="40" t="s">
        <v>659</v>
      </c>
      <c r="E79" s="40" t="s">
        <v>196</v>
      </c>
      <c r="F79" s="34">
        <f>ведомств!F138</f>
        <v>322.6</v>
      </c>
    </row>
    <row r="80" spans="1:6" s="23" customFormat="1" ht="65.25" customHeight="1">
      <c r="A80" s="28" t="s">
        <v>1039</v>
      </c>
      <c r="B80" s="40" t="s">
        <v>1037</v>
      </c>
      <c r="C80" s="40" t="s">
        <v>30</v>
      </c>
      <c r="D80" s="40" t="s">
        <v>16</v>
      </c>
      <c r="E80" s="40" t="s">
        <v>196</v>
      </c>
      <c r="F80" s="34">
        <f>ведомств!F142</f>
        <v>234.8</v>
      </c>
    </row>
    <row r="81" spans="1:6" s="23" customFormat="1" ht="65.25" customHeight="1">
      <c r="A81" s="28" t="s">
        <v>663</v>
      </c>
      <c r="B81" s="40" t="s">
        <v>605</v>
      </c>
      <c r="C81" s="40" t="s">
        <v>30</v>
      </c>
      <c r="D81" s="40" t="s">
        <v>16</v>
      </c>
      <c r="E81" s="40" t="s">
        <v>196</v>
      </c>
      <c r="F81" s="34">
        <f>ведомств!F150</f>
        <v>508.7</v>
      </c>
    </row>
    <row r="82" spans="1:6" s="23" customFormat="1" ht="63" customHeight="1">
      <c r="A82" s="29" t="s">
        <v>662</v>
      </c>
      <c r="B82" s="40" t="s">
        <v>428</v>
      </c>
      <c r="C82" s="40" t="s">
        <v>30</v>
      </c>
      <c r="D82" s="40" t="s">
        <v>16</v>
      </c>
      <c r="E82" s="40" t="s">
        <v>196</v>
      </c>
      <c r="F82" s="34">
        <f>ведомств!F144</f>
        <v>0</v>
      </c>
    </row>
    <row r="83" spans="1:6" s="23" customFormat="1" ht="61.5" customHeight="1">
      <c r="A83" s="29" t="s">
        <v>750</v>
      </c>
      <c r="B83" s="40" t="s">
        <v>660</v>
      </c>
      <c r="C83" s="40" t="s">
        <v>29</v>
      </c>
      <c r="D83" s="40" t="s">
        <v>16</v>
      </c>
      <c r="E83" s="40" t="s">
        <v>196</v>
      </c>
      <c r="F83" s="34">
        <f>ведомств!F146</f>
        <v>100.1</v>
      </c>
    </row>
    <row r="84" spans="1:6" s="23" customFormat="1" ht="70.5" customHeight="1">
      <c r="A84" s="29" t="s">
        <v>751</v>
      </c>
      <c r="B84" s="40" t="s">
        <v>719</v>
      </c>
      <c r="C84" s="40" t="s">
        <v>29</v>
      </c>
      <c r="D84" s="40" t="s">
        <v>16</v>
      </c>
      <c r="E84" s="40" t="s">
        <v>196</v>
      </c>
      <c r="F84" s="34">
        <f>ведомств!F148</f>
        <v>10</v>
      </c>
    </row>
    <row r="85" spans="1:6" s="23" customFormat="1" ht="114.75" customHeight="1">
      <c r="A85" s="121" t="s">
        <v>753</v>
      </c>
      <c r="B85" s="40" t="s">
        <v>630</v>
      </c>
      <c r="C85" s="40" t="s">
        <v>26</v>
      </c>
      <c r="D85" s="40" t="s">
        <v>16</v>
      </c>
      <c r="E85" s="40" t="s">
        <v>196</v>
      </c>
      <c r="F85" s="34">
        <f>ведомств!F152</f>
        <v>1005.773</v>
      </c>
    </row>
    <row r="86" spans="1:6" s="23" customFormat="1" ht="88.5" customHeight="1">
      <c r="A86" s="121" t="s">
        <v>752</v>
      </c>
      <c r="B86" s="40" t="s">
        <v>630</v>
      </c>
      <c r="C86" s="40" t="s">
        <v>29</v>
      </c>
      <c r="D86" s="40" t="s">
        <v>16</v>
      </c>
      <c r="E86" s="40" t="s">
        <v>196</v>
      </c>
      <c r="F86" s="34">
        <f>ведомств!F153</f>
        <v>2879.427</v>
      </c>
    </row>
    <row r="87" spans="1:6" s="23" customFormat="1" ht="61.5" customHeight="1">
      <c r="A87" s="121" t="s">
        <v>754</v>
      </c>
      <c r="B87" s="40" t="s">
        <v>631</v>
      </c>
      <c r="C87" s="40" t="s">
        <v>29</v>
      </c>
      <c r="D87" s="40" t="s">
        <v>16</v>
      </c>
      <c r="E87" s="40" t="s">
        <v>196</v>
      </c>
      <c r="F87" s="34">
        <f>ведомств!F155</f>
        <v>780.3</v>
      </c>
    </row>
    <row r="88" spans="1:6" s="23" customFormat="1" ht="36" customHeight="1">
      <c r="A88" s="31" t="s">
        <v>464</v>
      </c>
      <c r="B88" s="1" t="s">
        <v>306</v>
      </c>
      <c r="C88" s="1"/>
      <c r="D88" s="1"/>
      <c r="E88" s="1"/>
      <c r="F88" s="35">
        <f>F89+F90</f>
        <v>323</v>
      </c>
    </row>
    <row r="89" spans="1:6" s="23" customFormat="1" ht="36" customHeight="1">
      <c r="A89" s="29" t="s">
        <v>397</v>
      </c>
      <c r="B89" s="40" t="s">
        <v>489</v>
      </c>
      <c r="C89" s="40" t="s">
        <v>30</v>
      </c>
      <c r="D89" s="40" t="s">
        <v>201</v>
      </c>
      <c r="E89" s="40" t="s">
        <v>201</v>
      </c>
      <c r="F89" s="34">
        <f>ведомств!F41</f>
        <v>303</v>
      </c>
    </row>
    <row r="90" spans="1:6" s="23" customFormat="1" ht="36" customHeight="1">
      <c r="A90" s="29" t="s">
        <v>730</v>
      </c>
      <c r="B90" s="40" t="s">
        <v>489</v>
      </c>
      <c r="C90" s="40" t="s">
        <v>23</v>
      </c>
      <c r="D90" s="40" t="s">
        <v>201</v>
      </c>
      <c r="E90" s="40" t="s">
        <v>201</v>
      </c>
      <c r="F90" s="34">
        <f>ведомств!F42</f>
        <v>20</v>
      </c>
    </row>
    <row r="91" spans="1:6" s="27" customFormat="1" ht="33.75" customHeight="1">
      <c r="A91" s="31" t="s">
        <v>758</v>
      </c>
      <c r="B91" s="1" t="s">
        <v>20</v>
      </c>
      <c r="C91" s="1"/>
      <c r="D91" s="1"/>
      <c r="E91" s="1"/>
      <c r="F91" s="35">
        <f>F92+F108+F153</f>
        <v>293341.379</v>
      </c>
    </row>
    <row r="92" spans="1:6" s="33" customFormat="1" ht="12" customHeight="1">
      <c r="A92" s="25" t="s">
        <v>308</v>
      </c>
      <c r="B92" s="41" t="s">
        <v>303</v>
      </c>
      <c r="C92" s="41"/>
      <c r="D92" s="41"/>
      <c r="E92" s="41"/>
      <c r="F92" s="36">
        <f>SUM(F93:F107)</f>
        <v>127408.246</v>
      </c>
    </row>
    <row r="93" spans="1:6" s="33" customFormat="1" ht="69.75" customHeight="1">
      <c r="A93" s="28" t="s">
        <v>461</v>
      </c>
      <c r="B93" s="40" t="s">
        <v>419</v>
      </c>
      <c r="C93" s="40" t="s">
        <v>29</v>
      </c>
      <c r="D93" s="40" t="s">
        <v>15</v>
      </c>
      <c r="E93" s="40" t="s">
        <v>198</v>
      </c>
      <c r="F93" s="34">
        <f>ведомств!F753</f>
        <v>25041.35</v>
      </c>
    </row>
    <row r="94" spans="1:6" s="33" customFormat="1" ht="57.75" customHeight="1">
      <c r="A94" s="29" t="s">
        <v>283</v>
      </c>
      <c r="B94" s="40" t="s">
        <v>420</v>
      </c>
      <c r="C94" s="40" t="s">
        <v>54</v>
      </c>
      <c r="D94" s="40" t="s">
        <v>15</v>
      </c>
      <c r="E94" s="40" t="s">
        <v>198</v>
      </c>
      <c r="F94" s="34">
        <f>ведомств!F903</f>
        <v>0</v>
      </c>
    </row>
    <row r="95" spans="1:6" s="33" customFormat="1" ht="99" customHeight="1">
      <c r="A95" s="29" t="s">
        <v>744</v>
      </c>
      <c r="B95" s="40" t="s">
        <v>421</v>
      </c>
      <c r="C95" s="40" t="s">
        <v>30</v>
      </c>
      <c r="D95" s="40" t="s">
        <v>15</v>
      </c>
      <c r="E95" s="40" t="s">
        <v>198</v>
      </c>
      <c r="F95" s="34">
        <f>ведомств!F755</f>
        <v>547.468</v>
      </c>
    </row>
    <row r="96" spans="1:6" s="33" customFormat="1" ht="82.5" customHeight="1">
      <c r="A96" s="29" t="s">
        <v>82</v>
      </c>
      <c r="B96" s="40" t="s">
        <v>421</v>
      </c>
      <c r="C96" s="40" t="s">
        <v>23</v>
      </c>
      <c r="D96" s="40" t="s">
        <v>15</v>
      </c>
      <c r="E96" s="40" t="s">
        <v>198</v>
      </c>
      <c r="F96" s="34">
        <f>ведомств!F756</f>
        <v>38874.496</v>
      </c>
    </row>
    <row r="97" spans="1:6" s="33" customFormat="1" ht="70.5" customHeight="1">
      <c r="A97" s="28" t="s">
        <v>745</v>
      </c>
      <c r="B97" s="40" t="s">
        <v>422</v>
      </c>
      <c r="C97" s="40" t="s">
        <v>30</v>
      </c>
      <c r="D97" s="40" t="s">
        <v>15</v>
      </c>
      <c r="E97" s="40" t="s">
        <v>198</v>
      </c>
      <c r="F97" s="34">
        <f>ведомств!F758</f>
        <v>105.673</v>
      </c>
    </row>
    <row r="98" spans="1:6" s="33" customFormat="1" ht="57.75" customHeight="1">
      <c r="A98" s="28" t="s">
        <v>286</v>
      </c>
      <c r="B98" s="40" t="s">
        <v>422</v>
      </c>
      <c r="C98" s="40" t="s">
        <v>23</v>
      </c>
      <c r="D98" s="40" t="s">
        <v>15</v>
      </c>
      <c r="E98" s="40" t="s">
        <v>198</v>
      </c>
      <c r="F98" s="34">
        <f>ведомств!F759</f>
        <v>7411.327</v>
      </c>
    </row>
    <row r="99" spans="1:6" s="33" customFormat="1" ht="37.5" customHeight="1">
      <c r="A99" s="29" t="s">
        <v>746</v>
      </c>
      <c r="B99" s="40" t="s">
        <v>423</v>
      </c>
      <c r="C99" s="40" t="s">
        <v>30</v>
      </c>
      <c r="D99" s="40" t="s">
        <v>15</v>
      </c>
      <c r="E99" s="40" t="s">
        <v>198</v>
      </c>
      <c r="F99" s="34">
        <f>ведомств!F761</f>
        <v>110.449</v>
      </c>
    </row>
    <row r="100" spans="1:6" s="33" customFormat="1" ht="34.5" customHeight="1">
      <c r="A100" s="29" t="s">
        <v>284</v>
      </c>
      <c r="B100" s="40" t="s">
        <v>423</v>
      </c>
      <c r="C100" s="40" t="s">
        <v>23</v>
      </c>
      <c r="D100" s="40" t="s">
        <v>15</v>
      </c>
      <c r="E100" s="40" t="s">
        <v>198</v>
      </c>
      <c r="F100" s="34">
        <f>ведомств!F762</f>
        <v>7716.295</v>
      </c>
    </row>
    <row r="101" spans="1:6" s="33" customFormat="1" ht="63" customHeight="1">
      <c r="A101" s="29" t="s">
        <v>747</v>
      </c>
      <c r="B101" s="40" t="s">
        <v>424</v>
      </c>
      <c r="C101" s="40" t="s">
        <v>30</v>
      </c>
      <c r="D101" s="40" t="s">
        <v>15</v>
      </c>
      <c r="E101" s="40" t="s">
        <v>198</v>
      </c>
      <c r="F101" s="34">
        <f>ведомств!F764</f>
        <v>17.032</v>
      </c>
    </row>
    <row r="102" spans="1:6" s="33" customFormat="1" ht="47.25" customHeight="1">
      <c r="A102" s="29" t="s">
        <v>285</v>
      </c>
      <c r="B102" s="40" t="s">
        <v>424</v>
      </c>
      <c r="C102" s="40" t="s">
        <v>23</v>
      </c>
      <c r="D102" s="40" t="s">
        <v>15</v>
      </c>
      <c r="E102" s="40" t="s">
        <v>198</v>
      </c>
      <c r="F102" s="34">
        <f>ведомств!F765</f>
        <v>1185.96</v>
      </c>
    </row>
    <row r="103" spans="1:6" s="33" customFormat="1" ht="57.75" customHeight="1">
      <c r="A103" s="28" t="s">
        <v>83</v>
      </c>
      <c r="B103" s="40" t="s">
        <v>425</v>
      </c>
      <c r="C103" s="40" t="s">
        <v>26</v>
      </c>
      <c r="D103" s="40" t="s">
        <v>15</v>
      </c>
      <c r="E103" s="40" t="s">
        <v>200</v>
      </c>
      <c r="F103" s="34">
        <f>ведомств!F771</f>
        <v>2139.042</v>
      </c>
    </row>
    <row r="104" spans="1:6" s="33" customFormat="1" ht="35.25" customHeight="1">
      <c r="A104" s="28" t="s">
        <v>516</v>
      </c>
      <c r="B104" s="40" t="s">
        <v>425</v>
      </c>
      <c r="C104" s="40" t="s">
        <v>30</v>
      </c>
      <c r="D104" s="40" t="s">
        <v>15</v>
      </c>
      <c r="E104" s="40" t="s">
        <v>200</v>
      </c>
      <c r="F104" s="34">
        <f>ведомств!F772</f>
        <v>130.958</v>
      </c>
    </row>
    <row r="105" spans="1:6" s="33" customFormat="1" ht="163.5" customHeight="1">
      <c r="A105" s="28" t="s">
        <v>1065</v>
      </c>
      <c r="B105" s="40" t="s">
        <v>676</v>
      </c>
      <c r="C105" s="40" t="s">
        <v>26</v>
      </c>
      <c r="D105" s="40" t="s">
        <v>15</v>
      </c>
      <c r="E105" s="40" t="s">
        <v>200</v>
      </c>
      <c r="F105" s="34">
        <f>ведомств!F774</f>
        <v>1.443</v>
      </c>
    </row>
    <row r="106" spans="1:6" s="33" customFormat="1" ht="126" customHeight="1">
      <c r="A106" s="28" t="s">
        <v>677</v>
      </c>
      <c r="B106" s="40" t="s">
        <v>676</v>
      </c>
      <c r="C106" s="40" t="s">
        <v>30</v>
      </c>
      <c r="D106" s="40" t="s">
        <v>15</v>
      </c>
      <c r="E106" s="40" t="s">
        <v>200</v>
      </c>
      <c r="F106" s="34">
        <f>ведомств!F775</f>
        <v>217.825</v>
      </c>
    </row>
    <row r="107" spans="1:6" s="33" customFormat="1" ht="75" customHeight="1">
      <c r="A107" s="28" t="s">
        <v>868</v>
      </c>
      <c r="B107" s="40" t="s">
        <v>866</v>
      </c>
      <c r="C107" s="40" t="s">
        <v>54</v>
      </c>
      <c r="D107" s="40" t="s">
        <v>15</v>
      </c>
      <c r="E107" s="40" t="s">
        <v>198</v>
      </c>
      <c r="F107" s="34">
        <f>ведомств!F901</f>
        <v>43908.928</v>
      </c>
    </row>
    <row r="108" spans="1:6" s="33" customFormat="1" ht="24" customHeight="1">
      <c r="A108" s="25" t="s">
        <v>309</v>
      </c>
      <c r="B108" s="41" t="s">
        <v>307</v>
      </c>
      <c r="C108" s="41"/>
      <c r="D108" s="41"/>
      <c r="E108" s="41"/>
      <c r="F108" s="36">
        <f>SUM(F109:F152)</f>
        <v>106465.204</v>
      </c>
    </row>
    <row r="109" spans="1:6" s="33" customFormat="1" ht="48.75" customHeight="1">
      <c r="A109" s="29" t="s">
        <v>731</v>
      </c>
      <c r="B109" s="40" t="s">
        <v>400</v>
      </c>
      <c r="C109" s="40" t="s">
        <v>30</v>
      </c>
      <c r="D109" s="40" t="s">
        <v>15</v>
      </c>
      <c r="E109" s="40" t="s">
        <v>197</v>
      </c>
      <c r="F109" s="36">
        <f>ведомств!F710</f>
        <v>194.176</v>
      </c>
    </row>
    <row r="110" spans="1:6" s="33" customFormat="1" ht="46.5" customHeight="1">
      <c r="A110" s="28" t="s">
        <v>221</v>
      </c>
      <c r="B110" s="40" t="s">
        <v>400</v>
      </c>
      <c r="C110" s="40" t="s">
        <v>23</v>
      </c>
      <c r="D110" s="40" t="s">
        <v>15</v>
      </c>
      <c r="E110" s="40" t="s">
        <v>197</v>
      </c>
      <c r="F110" s="34">
        <f>ведомств!F711</f>
        <v>11741.024</v>
      </c>
    </row>
    <row r="111" spans="1:6" s="33" customFormat="1" ht="46.5" customHeight="1">
      <c r="A111" s="28" t="s">
        <v>732</v>
      </c>
      <c r="B111" s="40" t="s">
        <v>401</v>
      </c>
      <c r="C111" s="40" t="s">
        <v>30</v>
      </c>
      <c r="D111" s="40" t="s">
        <v>15</v>
      </c>
      <c r="E111" s="40" t="s">
        <v>197</v>
      </c>
      <c r="F111" s="34">
        <f>ведомств!F713</f>
        <v>11.344</v>
      </c>
    </row>
    <row r="112" spans="1:6" s="33" customFormat="1" ht="49.5" customHeight="1">
      <c r="A112" s="29" t="s">
        <v>222</v>
      </c>
      <c r="B112" s="40" t="s">
        <v>401</v>
      </c>
      <c r="C112" s="40" t="s">
        <v>23</v>
      </c>
      <c r="D112" s="40" t="s">
        <v>15</v>
      </c>
      <c r="E112" s="40" t="s">
        <v>197</v>
      </c>
      <c r="F112" s="34">
        <f>ведомств!F714</f>
        <v>666.755</v>
      </c>
    </row>
    <row r="113" spans="1:6" s="33" customFormat="1" ht="49.5" customHeight="1">
      <c r="A113" s="29" t="s">
        <v>733</v>
      </c>
      <c r="B113" s="40" t="s">
        <v>402</v>
      </c>
      <c r="C113" s="40" t="s">
        <v>30</v>
      </c>
      <c r="D113" s="40" t="s">
        <v>15</v>
      </c>
      <c r="E113" s="40" t="s">
        <v>197</v>
      </c>
      <c r="F113" s="34">
        <f>ведомств!F716</f>
        <v>121.225</v>
      </c>
    </row>
    <row r="114" spans="1:6" s="33" customFormat="1" ht="37.5" customHeight="1">
      <c r="A114" s="29" t="s">
        <v>223</v>
      </c>
      <c r="B114" s="40" t="s">
        <v>402</v>
      </c>
      <c r="C114" s="40" t="s">
        <v>23</v>
      </c>
      <c r="D114" s="40" t="s">
        <v>15</v>
      </c>
      <c r="E114" s="40" t="s">
        <v>197</v>
      </c>
      <c r="F114" s="34">
        <f>ведомств!F717</f>
        <v>7245.575</v>
      </c>
    </row>
    <row r="115" spans="1:6" s="33" customFormat="1" ht="63" customHeight="1">
      <c r="A115" s="29" t="s">
        <v>734</v>
      </c>
      <c r="B115" s="40" t="s">
        <v>404</v>
      </c>
      <c r="C115" s="40" t="s">
        <v>30</v>
      </c>
      <c r="D115" s="40" t="s">
        <v>15</v>
      </c>
      <c r="E115" s="40" t="s">
        <v>197</v>
      </c>
      <c r="F115" s="34">
        <f>ведомств!F719</f>
        <v>0.737</v>
      </c>
    </row>
    <row r="116" spans="1:6" s="33" customFormat="1" ht="57" customHeight="1">
      <c r="A116" s="28" t="s">
        <v>405</v>
      </c>
      <c r="B116" s="40" t="s">
        <v>404</v>
      </c>
      <c r="C116" s="40" t="s">
        <v>23</v>
      </c>
      <c r="D116" s="40" t="s">
        <v>15</v>
      </c>
      <c r="E116" s="40" t="s">
        <v>197</v>
      </c>
      <c r="F116" s="34">
        <f>ведомств!F720</f>
        <v>47.163</v>
      </c>
    </row>
    <row r="117" spans="1:6" s="33" customFormat="1" ht="61.5" customHeight="1">
      <c r="A117" s="28" t="s">
        <v>735</v>
      </c>
      <c r="B117" s="40" t="s">
        <v>407</v>
      </c>
      <c r="C117" s="40" t="s">
        <v>30</v>
      </c>
      <c r="D117" s="40" t="s">
        <v>15</v>
      </c>
      <c r="E117" s="40" t="s">
        <v>197</v>
      </c>
      <c r="F117" s="34">
        <f>ведомств!F722</f>
        <v>0.05</v>
      </c>
    </row>
    <row r="118" spans="1:6" s="33" customFormat="1" ht="57" customHeight="1">
      <c r="A118" s="28" t="s">
        <v>408</v>
      </c>
      <c r="B118" s="40" t="s">
        <v>407</v>
      </c>
      <c r="C118" s="40" t="s">
        <v>23</v>
      </c>
      <c r="D118" s="40" t="s">
        <v>15</v>
      </c>
      <c r="E118" s="40" t="s">
        <v>197</v>
      </c>
      <c r="F118" s="34">
        <f>ведомств!F723</f>
        <v>3.36</v>
      </c>
    </row>
    <row r="119" spans="1:6" s="33" customFormat="1" ht="71.25" customHeight="1">
      <c r="A119" s="28" t="s">
        <v>736</v>
      </c>
      <c r="B119" s="40" t="s">
        <v>409</v>
      </c>
      <c r="C119" s="40" t="s">
        <v>30</v>
      </c>
      <c r="D119" s="40" t="s">
        <v>15</v>
      </c>
      <c r="E119" s="40" t="s">
        <v>197</v>
      </c>
      <c r="F119" s="34">
        <f>ведомств!F725</f>
        <v>16.562</v>
      </c>
    </row>
    <row r="120" spans="1:6" s="33" customFormat="1" ht="66.75" customHeight="1">
      <c r="A120" s="28" t="s">
        <v>355</v>
      </c>
      <c r="B120" s="40" t="s">
        <v>409</v>
      </c>
      <c r="C120" s="40" t="s">
        <v>23</v>
      </c>
      <c r="D120" s="40" t="s">
        <v>15</v>
      </c>
      <c r="E120" s="40" t="s">
        <v>197</v>
      </c>
      <c r="F120" s="34">
        <f>ведомств!F726</f>
        <v>559.138</v>
      </c>
    </row>
    <row r="121" spans="1:6" s="33" customFormat="1" ht="66.75" customHeight="1">
      <c r="A121" s="28" t="s">
        <v>904</v>
      </c>
      <c r="B121" s="40" t="s">
        <v>410</v>
      </c>
      <c r="C121" s="40" t="s">
        <v>26</v>
      </c>
      <c r="D121" s="40" t="s">
        <v>15</v>
      </c>
      <c r="E121" s="40" t="s">
        <v>200</v>
      </c>
      <c r="F121" s="34">
        <f>ведомств!F780</f>
        <v>3957.092</v>
      </c>
    </row>
    <row r="122" spans="1:6" s="33" customFormat="1" ht="66.75" customHeight="1">
      <c r="A122" s="29" t="s">
        <v>737</v>
      </c>
      <c r="B122" s="40" t="s">
        <v>410</v>
      </c>
      <c r="C122" s="40" t="s">
        <v>30</v>
      </c>
      <c r="D122" s="40" t="s">
        <v>15</v>
      </c>
      <c r="E122" s="40" t="s">
        <v>200</v>
      </c>
      <c r="F122" s="34">
        <f>ведомств!F781</f>
        <v>427.758</v>
      </c>
    </row>
    <row r="123" spans="1:6" s="33" customFormat="1" ht="42" customHeight="1">
      <c r="A123" s="29" t="s">
        <v>737</v>
      </c>
      <c r="B123" s="40" t="s">
        <v>410</v>
      </c>
      <c r="C123" s="40" t="s">
        <v>30</v>
      </c>
      <c r="D123" s="40" t="s">
        <v>15</v>
      </c>
      <c r="E123" s="40" t="s">
        <v>197</v>
      </c>
      <c r="F123" s="34">
        <f>ведомств!F728</f>
        <v>87.509</v>
      </c>
    </row>
    <row r="124" spans="1:6" s="33" customFormat="1" ht="34.5" customHeight="1">
      <c r="A124" s="29" t="s">
        <v>224</v>
      </c>
      <c r="B124" s="40" t="s">
        <v>410</v>
      </c>
      <c r="C124" s="40" t="s">
        <v>23</v>
      </c>
      <c r="D124" s="40" t="s">
        <v>15</v>
      </c>
      <c r="E124" s="40" t="s">
        <v>197</v>
      </c>
      <c r="F124" s="34">
        <f>ведомств!F729</f>
        <v>5380.136</v>
      </c>
    </row>
    <row r="125" spans="1:6" s="33" customFormat="1" ht="59.25" customHeight="1">
      <c r="A125" s="7" t="s">
        <v>680</v>
      </c>
      <c r="B125" s="40" t="s">
        <v>592</v>
      </c>
      <c r="C125" s="40" t="s">
        <v>30</v>
      </c>
      <c r="D125" s="40" t="s">
        <v>15</v>
      </c>
      <c r="E125" s="40" t="s">
        <v>200</v>
      </c>
      <c r="F125" s="34">
        <f>ведомств!F783</f>
        <v>44.5</v>
      </c>
    </row>
    <row r="126" spans="1:6" s="33" customFormat="1" ht="101.25" customHeight="1">
      <c r="A126" s="125" t="s">
        <v>1066</v>
      </c>
      <c r="B126" s="40" t="s">
        <v>869</v>
      </c>
      <c r="C126" s="40" t="s">
        <v>26</v>
      </c>
      <c r="D126" s="40" t="s">
        <v>15</v>
      </c>
      <c r="E126" s="40" t="s">
        <v>200</v>
      </c>
      <c r="F126" s="34">
        <f>ведомств!F785</f>
        <v>21.73</v>
      </c>
    </row>
    <row r="127" spans="1:6" s="33" customFormat="1" ht="74.25" customHeight="1">
      <c r="A127" s="125" t="s">
        <v>681</v>
      </c>
      <c r="B127" s="40" t="s">
        <v>869</v>
      </c>
      <c r="C127" s="40" t="s">
        <v>30</v>
      </c>
      <c r="D127" s="40" t="s">
        <v>15</v>
      </c>
      <c r="E127" s="40" t="s">
        <v>200</v>
      </c>
      <c r="F127" s="34">
        <f>ведомств!F786</f>
        <v>182.27</v>
      </c>
    </row>
    <row r="128" spans="1:6" s="33" customFormat="1" ht="65.25" customHeight="1">
      <c r="A128" s="28" t="s">
        <v>738</v>
      </c>
      <c r="B128" s="40" t="s">
        <v>411</v>
      </c>
      <c r="C128" s="40" t="s">
        <v>30</v>
      </c>
      <c r="D128" s="40" t="s">
        <v>15</v>
      </c>
      <c r="E128" s="40" t="s">
        <v>197</v>
      </c>
      <c r="F128" s="34">
        <f>ведомств!F731</f>
        <v>9.184</v>
      </c>
    </row>
    <row r="129" spans="1:6" s="33" customFormat="1" ht="44.25" customHeight="1">
      <c r="A129" s="28" t="s">
        <v>515</v>
      </c>
      <c r="B129" s="40" t="s">
        <v>411</v>
      </c>
      <c r="C129" s="40" t="s">
        <v>23</v>
      </c>
      <c r="D129" s="40" t="s">
        <v>15</v>
      </c>
      <c r="E129" s="40" t="s">
        <v>197</v>
      </c>
      <c r="F129" s="34">
        <f>ведомств!F732</f>
        <v>645.682</v>
      </c>
    </row>
    <row r="130" spans="1:6" s="33" customFormat="1" ht="44.25" customHeight="1">
      <c r="A130" s="28" t="s">
        <v>739</v>
      </c>
      <c r="B130" s="40" t="s">
        <v>412</v>
      </c>
      <c r="C130" s="40" t="s">
        <v>30</v>
      </c>
      <c r="D130" s="40" t="s">
        <v>15</v>
      </c>
      <c r="E130" s="40" t="s">
        <v>197</v>
      </c>
      <c r="F130" s="34">
        <f>ведомств!F734</f>
        <v>313.888</v>
      </c>
    </row>
    <row r="131" spans="1:6" s="33" customFormat="1" ht="34.5" customHeight="1">
      <c r="A131" s="28" t="s">
        <v>225</v>
      </c>
      <c r="B131" s="40" t="s">
        <v>412</v>
      </c>
      <c r="C131" s="40" t="s">
        <v>23</v>
      </c>
      <c r="D131" s="40" t="s">
        <v>15</v>
      </c>
      <c r="E131" s="40" t="s">
        <v>197</v>
      </c>
      <c r="F131" s="34">
        <f>ведомств!F735</f>
        <v>21572.047</v>
      </c>
    </row>
    <row r="132" spans="1:6" s="33" customFormat="1" ht="79.5" customHeight="1">
      <c r="A132" s="29" t="s">
        <v>741</v>
      </c>
      <c r="B132" s="40" t="s">
        <v>413</v>
      </c>
      <c r="C132" s="40" t="s">
        <v>26</v>
      </c>
      <c r="D132" s="40" t="s">
        <v>15</v>
      </c>
      <c r="E132" s="40" t="s">
        <v>196</v>
      </c>
      <c r="F132" s="34">
        <f>ведомств!F703</f>
        <v>0</v>
      </c>
    </row>
    <row r="133" spans="1:6" s="33" customFormat="1" ht="50.25" customHeight="1">
      <c r="A133" s="29" t="s">
        <v>937</v>
      </c>
      <c r="B133" s="40" t="s">
        <v>413</v>
      </c>
      <c r="C133" s="40" t="s">
        <v>29</v>
      </c>
      <c r="D133" s="40" t="s">
        <v>15</v>
      </c>
      <c r="E133" s="40" t="s">
        <v>196</v>
      </c>
      <c r="F133" s="34">
        <f>ведомств!F704</f>
        <v>933.892</v>
      </c>
    </row>
    <row r="134" spans="1:6" s="33" customFormat="1" ht="79.5" customHeight="1">
      <c r="A134" s="29" t="s">
        <v>741</v>
      </c>
      <c r="B134" s="40" t="s">
        <v>413</v>
      </c>
      <c r="C134" s="40" t="s">
        <v>26</v>
      </c>
      <c r="D134" s="40" t="s">
        <v>15</v>
      </c>
      <c r="E134" s="40" t="s">
        <v>197</v>
      </c>
      <c r="F134" s="34">
        <f>ведомств!F737</f>
        <v>0</v>
      </c>
    </row>
    <row r="135" spans="1:6" s="33" customFormat="1" ht="54.75" customHeight="1">
      <c r="A135" s="29" t="s">
        <v>937</v>
      </c>
      <c r="B135" s="40" t="s">
        <v>413</v>
      </c>
      <c r="C135" s="40" t="s">
        <v>29</v>
      </c>
      <c r="D135" s="40" t="s">
        <v>15</v>
      </c>
      <c r="E135" s="40" t="s">
        <v>198</v>
      </c>
      <c r="F135" s="34">
        <f>ведомств!F767</f>
        <v>907.062</v>
      </c>
    </row>
    <row r="136" spans="1:6" s="33" customFormat="1" ht="54" customHeight="1">
      <c r="A136" s="29" t="s">
        <v>740</v>
      </c>
      <c r="B136" s="40" t="s">
        <v>413</v>
      </c>
      <c r="C136" s="40" t="s">
        <v>30</v>
      </c>
      <c r="D136" s="40" t="s">
        <v>15</v>
      </c>
      <c r="E136" s="40" t="s">
        <v>197</v>
      </c>
      <c r="F136" s="34">
        <f>ведомств!F738</f>
        <v>293.38</v>
      </c>
    </row>
    <row r="137" spans="1:6" s="33" customFormat="1" ht="76.5" customHeight="1">
      <c r="A137" s="29" t="s">
        <v>741</v>
      </c>
      <c r="B137" s="40" t="s">
        <v>413</v>
      </c>
      <c r="C137" s="40" t="s">
        <v>26</v>
      </c>
      <c r="D137" s="40" t="s">
        <v>201</v>
      </c>
      <c r="E137" s="40" t="s">
        <v>6</v>
      </c>
      <c r="F137" s="34">
        <f>ведомств!F326</f>
        <v>3406.614</v>
      </c>
    </row>
    <row r="138" spans="1:6" s="33" customFormat="1" ht="55.5" customHeight="1">
      <c r="A138" s="29" t="s">
        <v>937</v>
      </c>
      <c r="B138" s="40" t="s">
        <v>413</v>
      </c>
      <c r="C138" s="40" t="s">
        <v>29</v>
      </c>
      <c r="D138" s="40" t="s">
        <v>201</v>
      </c>
      <c r="E138" s="40" t="s">
        <v>6</v>
      </c>
      <c r="F138" s="34">
        <f>ведомств!F327</f>
        <v>501.813</v>
      </c>
    </row>
    <row r="139" spans="1:6" s="33" customFormat="1" ht="76.5" customHeight="1">
      <c r="A139" s="29" t="s">
        <v>741</v>
      </c>
      <c r="B139" s="40" t="s">
        <v>413</v>
      </c>
      <c r="C139" s="40" t="s">
        <v>26</v>
      </c>
      <c r="D139" s="40" t="s">
        <v>201</v>
      </c>
      <c r="E139" s="40" t="s">
        <v>196</v>
      </c>
      <c r="F139" s="34">
        <f>ведомств!F405</f>
        <v>14829.492</v>
      </c>
    </row>
    <row r="140" spans="1:6" s="33" customFormat="1" ht="56.25" customHeight="1">
      <c r="A140" s="29" t="s">
        <v>937</v>
      </c>
      <c r="B140" s="40" t="s">
        <v>413</v>
      </c>
      <c r="C140" s="40" t="s">
        <v>29</v>
      </c>
      <c r="D140" s="40" t="s">
        <v>201</v>
      </c>
      <c r="E140" s="40" t="s">
        <v>196</v>
      </c>
      <c r="F140" s="34">
        <f>ведомств!F406</f>
        <v>4794.012</v>
      </c>
    </row>
    <row r="141" spans="1:6" s="33" customFormat="1" ht="71.25" customHeight="1">
      <c r="A141" s="29" t="s">
        <v>741</v>
      </c>
      <c r="B141" s="40" t="s">
        <v>413</v>
      </c>
      <c r="C141" s="40" t="s">
        <v>26</v>
      </c>
      <c r="D141" s="40" t="s">
        <v>201</v>
      </c>
      <c r="E141" s="40" t="s">
        <v>197</v>
      </c>
      <c r="F141" s="34">
        <f>ведомств!F20+ведомств!F472</f>
        <v>1096.542</v>
      </c>
    </row>
    <row r="142" spans="1:6" s="33" customFormat="1" ht="57" customHeight="1">
      <c r="A142" s="29" t="s">
        <v>937</v>
      </c>
      <c r="B142" s="40" t="s">
        <v>413</v>
      </c>
      <c r="C142" s="40" t="s">
        <v>29</v>
      </c>
      <c r="D142" s="40" t="s">
        <v>201</v>
      </c>
      <c r="E142" s="40" t="s">
        <v>197</v>
      </c>
      <c r="F142" s="34">
        <f>ведомств!F473</f>
        <v>461.052</v>
      </c>
    </row>
    <row r="143" spans="1:6" s="33" customFormat="1" ht="71.25" customHeight="1">
      <c r="A143" s="29" t="s">
        <v>741</v>
      </c>
      <c r="B143" s="40" t="s">
        <v>413</v>
      </c>
      <c r="C143" s="40" t="s">
        <v>26</v>
      </c>
      <c r="D143" s="40" t="s">
        <v>202</v>
      </c>
      <c r="E143" s="40" t="s">
        <v>6</v>
      </c>
      <c r="F143" s="34">
        <f>ведомств!F50</f>
        <v>1801.44</v>
      </c>
    </row>
    <row r="144" spans="1:6" s="33" customFormat="1" ht="60" customHeight="1">
      <c r="A144" s="29" t="s">
        <v>937</v>
      </c>
      <c r="B144" s="40" t="s">
        <v>413</v>
      </c>
      <c r="C144" s="40" t="s">
        <v>29</v>
      </c>
      <c r="D144" s="40" t="s">
        <v>202</v>
      </c>
      <c r="E144" s="40" t="s">
        <v>6</v>
      </c>
      <c r="F144" s="34">
        <f>ведомств!F51</f>
        <v>175.14</v>
      </c>
    </row>
    <row r="145" spans="1:6" s="33" customFormat="1" ht="48.75" customHeight="1">
      <c r="A145" s="29" t="s">
        <v>76</v>
      </c>
      <c r="B145" s="40" t="s">
        <v>413</v>
      </c>
      <c r="C145" s="40" t="s">
        <v>23</v>
      </c>
      <c r="D145" s="40" t="s">
        <v>15</v>
      </c>
      <c r="E145" s="40" t="s">
        <v>197</v>
      </c>
      <c r="F145" s="34">
        <f>ведомств!F739</f>
        <v>18682.636</v>
      </c>
    </row>
    <row r="146" spans="1:6" s="33" customFormat="1" ht="55.5" customHeight="1">
      <c r="A146" s="29" t="s">
        <v>947</v>
      </c>
      <c r="B146" s="40" t="s">
        <v>413</v>
      </c>
      <c r="C146" s="40" t="s">
        <v>29</v>
      </c>
      <c r="D146" s="40" t="s">
        <v>16</v>
      </c>
      <c r="E146" s="40" t="s">
        <v>6</v>
      </c>
      <c r="F146" s="34">
        <f>ведомств!F128</f>
        <v>833.625</v>
      </c>
    </row>
    <row r="147" spans="1:6" s="33" customFormat="1" ht="72.75" customHeight="1">
      <c r="A147" s="28" t="s">
        <v>742</v>
      </c>
      <c r="B147" s="40" t="s">
        <v>414</v>
      </c>
      <c r="C147" s="40" t="s">
        <v>30</v>
      </c>
      <c r="D147" s="40" t="s">
        <v>15</v>
      </c>
      <c r="E147" s="40" t="s">
        <v>197</v>
      </c>
      <c r="F147" s="34">
        <f>ведомств!F741</f>
        <v>9.194</v>
      </c>
    </row>
    <row r="148" spans="1:6" s="33" customFormat="1" ht="60" customHeight="1">
      <c r="A148" s="28" t="s">
        <v>77</v>
      </c>
      <c r="B148" s="40" t="s">
        <v>414</v>
      </c>
      <c r="C148" s="40" t="s">
        <v>23</v>
      </c>
      <c r="D148" s="40" t="s">
        <v>15</v>
      </c>
      <c r="E148" s="40" t="s">
        <v>197</v>
      </c>
      <c r="F148" s="34">
        <f>ведомств!F742</f>
        <v>501.606</v>
      </c>
    </row>
    <row r="149" spans="1:6" s="33" customFormat="1" ht="91.5" customHeight="1">
      <c r="A149" s="29" t="s">
        <v>743</v>
      </c>
      <c r="B149" s="40" t="s">
        <v>415</v>
      </c>
      <c r="C149" s="40" t="s">
        <v>30</v>
      </c>
      <c r="D149" s="40" t="s">
        <v>15</v>
      </c>
      <c r="E149" s="40" t="s">
        <v>197</v>
      </c>
      <c r="F149" s="34">
        <f>ведомств!F744</f>
        <v>46.69</v>
      </c>
    </row>
    <row r="150" spans="1:6" s="33" customFormat="1" ht="79.5" customHeight="1">
      <c r="A150" s="29" t="s">
        <v>417</v>
      </c>
      <c r="B150" s="40" t="s">
        <v>415</v>
      </c>
      <c r="C150" s="40" t="s">
        <v>23</v>
      </c>
      <c r="D150" s="40" t="s">
        <v>15</v>
      </c>
      <c r="E150" s="40" t="s">
        <v>197</v>
      </c>
      <c r="F150" s="34">
        <f>ведомств!F745</f>
        <v>2812.11</v>
      </c>
    </row>
    <row r="151" spans="1:6" s="33" customFormat="1" ht="131.25" customHeight="1">
      <c r="A151" s="29" t="s">
        <v>1067</v>
      </c>
      <c r="B151" s="40" t="s">
        <v>721</v>
      </c>
      <c r="C151" s="40" t="s">
        <v>26</v>
      </c>
      <c r="D151" s="40" t="s">
        <v>15</v>
      </c>
      <c r="E151" s="40" t="s">
        <v>200</v>
      </c>
      <c r="F151" s="34">
        <f>ведомств!F777</f>
        <v>166.775</v>
      </c>
    </row>
    <row r="152" spans="1:6" s="33" customFormat="1" ht="104.25" customHeight="1">
      <c r="A152" s="29" t="s">
        <v>723</v>
      </c>
      <c r="B152" s="40" t="s">
        <v>721</v>
      </c>
      <c r="C152" s="40" t="s">
        <v>30</v>
      </c>
      <c r="D152" s="40" t="s">
        <v>15</v>
      </c>
      <c r="E152" s="40" t="s">
        <v>200</v>
      </c>
      <c r="F152" s="34">
        <f>ведомств!F778</f>
        <v>963.224</v>
      </c>
    </row>
    <row r="153" spans="1:6" s="78" customFormat="1" ht="36" customHeight="1">
      <c r="A153" s="32" t="s">
        <v>311</v>
      </c>
      <c r="B153" s="41" t="s">
        <v>310</v>
      </c>
      <c r="C153" s="41"/>
      <c r="D153" s="41"/>
      <c r="E153" s="41"/>
      <c r="F153" s="36">
        <f>SUM(F154:F157)</f>
        <v>59467.929</v>
      </c>
    </row>
    <row r="154" spans="1:6" s="78" customFormat="1" ht="42.75" customHeight="1">
      <c r="A154" s="28" t="s">
        <v>399</v>
      </c>
      <c r="B154" s="40" t="s">
        <v>398</v>
      </c>
      <c r="C154" s="40" t="s">
        <v>29</v>
      </c>
      <c r="D154" s="40" t="s">
        <v>15</v>
      </c>
      <c r="E154" s="40" t="s">
        <v>196</v>
      </c>
      <c r="F154" s="34">
        <f>ведомств!F706</f>
        <v>48226.86</v>
      </c>
    </row>
    <row r="155" spans="1:6" s="78" customFormat="1" ht="69" customHeight="1">
      <c r="A155" s="28" t="s">
        <v>84</v>
      </c>
      <c r="B155" s="40" t="s">
        <v>426</v>
      </c>
      <c r="C155" s="40" t="s">
        <v>26</v>
      </c>
      <c r="D155" s="40" t="s">
        <v>15</v>
      </c>
      <c r="E155" s="40" t="s">
        <v>200</v>
      </c>
      <c r="F155" s="34">
        <f>ведомств!F788</f>
        <v>10101.024</v>
      </c>
    </row>
    <row r="156" spans="1:6" s="78" customFormat="1" ht="35.25" customHeight="1">
      <c r="A156" s="28" t="s">
        <v>517</v>
      </c>
      <c r="B156" s="40" t="s">
        <v>426</v>
      </c>
      <c r="C156" s="40" t="s">
        <v>30</v>
      </c>
      <c r="D156" s="40" t="s">
        <v>15</v>
      </c>
      <c r="E156" s="40" t="s">
        <v>200</v>
      </c>
      <c r="F156" s="34">
        <f>ведомств!F789</f>
        <v>1138.621</v>
      </c>
    </row>
    <row r="157" spans="1:6" s="78" customFormat="1" ht="35.25" customHeight="1">
      <c r="A157" s="28" t="s">
        <v>518</v>
      </c>
      <c r="B157" s="40" t="s">
        <v>426</v>
      </c>
      <c r="C157" s="40" t="s">
        <v>21</v>
      </c>
      <c r="D157" s="40" t="s">
        <v>15</v>
      </c>
      <c r="E157" s="40" t="s">
        <v>200</v>
      </c>
      <c r="F157" s="34">
        <f>ведомств!F790</f>
        <v>1.424</v>
      </c>
    </row>
    <row r="158" spans="1:6" s="78" customFormat="1" ht="35.25" customHeight="1">
      <c r="A158" s="129" t="s">
        <v>638</v>
      </c>
      <c r="B158" s="1" t="s">
        <v>639</v>
      </c>
      <c r="C158" s="40"/>
      <c r="D158" s="40"/>
      <c r="E158" s="40"/>
      <c r="F158" s="35">
        <f>F159</f>
        <v>138.3</v>
      </c>
    </row>
    <row r="159" spans="1:6" s="78" customFormat="1" ht="35.25" customHeight="1">
      <c r="A159" s="121" t="s">
        <v>641</v>
      </c>
      <c r="B159" s="40" t="s">
        <v>637</v>
      </c>
      <c r="C159" s="40" t="s">
        <v>29</v>
      </c>
      <c r="D159" s="40" t="s">
        <v>201</v>
      </c>
      <c r="E159" s="40" t="s">
        <v>201</v>
      </c>
      <c r="F159" s="34">
        <f>ведомств!F494</f>
        <v>138.3</v>
      </c>
    </row>
    <row r="160" spans="1:6" s="79" customFormat="1" ht="33.75" customHeight="1">
      <c r="A160" s="128" t="s">
        <v>619</v>
      </c>
      <c r="B160" s="127" t="s">
        <v>622</v>
      </c>
      <c r="C160" s="40"/>
      <c r="D160" s="64"/>
      <c r="E160" s="64"/>
      <c r="F160" s="81">
        <f>F161+F162</f>
        <v>50609.816999999995</v>
      </c>
    </row>
    <row r="161" spans="1:6" s="79" customFormat="1" ht="50.25" customHeight="1">
      <c r="A161" s="121" t="s">
        <v>684</v>
      </c>
      <c r="B161" s="126" t="s">
        <v>617</v>
      </c>
      <c r="C161" s="40" t="s">
        <v>30</v>
      </c>
      <c r="D161" s="64" t="s">
        <v>200</v>
      </c>
      <c r="E161" s="64" t="s">
        <v>199</v>
      </c>
      <c r="F161" s="65">
        <f>ведомств!F886</f>
        <v>3350.999</v>
      </c>
    </row>
    <row r="162" spans="1:6" s="79" customFormat="1" ht="39.75" customHeight="1">
      <c r="A162" s="121" t="s">
        <v>685</v>
      </c>
      <c r="B162" s="126" t="s">
        <v>682</v>
      </c>
      <c r="C162" s="40" t="s">
        <v>30</v>
      </c>
      <c r="D162" s="64" t="s">
        <v>200</v>
      </c>
      <c r="E162" s="64" t="s">
        <v>199</v>
      </c>
      <c r="F162" s="65">
        <f>ведомств!F888</f>
        <v>47258.818</v>
      </c>
    </row>
    <row r="163" spans="1:6" s="79" customFormat="1" ht="36" customHeight="1">
      <c r="A163" s="30" t="s">
        <v>759</v>
      </c>
      <c r="B163" s="1" t="s">
        <v>375</v>
      </c>
      <c r="C163" s="1"/>
      <c r="D163" s="1"/>
      <c r="E163" s="1"/>
      <c r="F163" s="35">
        <f>F164</f>
        <v>10524.09</v>
      </c>
    </row>
    <row r="164" spans="1:6" s="79" customFormat="1" ht="36.75" customHeight="1">
      <c r="A164" s="28" t="s">
        <v>298</v>
      </c>
      <c r="B164" s="40" t="s">
        <v>376</v>
      </c>
      <c r="C164" s="1"/>
      <c r="D164" s="1"/>
      <c r="E164" s="1"/>
      <c r="F164" s="34">
        <f>F165</f>
        <v>10524.09</v>
      </c>
    </row>
    <row r="165" spans="1:6" s="77" customFormat="1" ht="34.5" customHeight="1">
      <c r="A165" s="28" t="s">
        <v>392</v>
      </c>
      <c r="B165" s="40" t="s">
        <v>391</v>
      </c>
      <c r="C165" s="40" t="s">
        <v>30</v>
      </c>
      <c r="D165" s="40" t="s">
        <v>199</v>
      </c>
      <c r="E165" s="40" t="s">
        <v>197</v>
      </c>
      <c r="F165" s="34">
        <f>ведомств!F236</f>
        <v>10524.09</v>
      </c>
    </row>
    <row r="166" spans="1:6" s="77" customFormat="1" ht="34.5" customHeight="1">
      <c r="A166" s="30" t="s">
        <v>478</v>
      </c>
      <c r="B166" s="1" t="s">
        <v>479</v>
      </c>
      <c r="C166" s="1"/>
      <c r="D166" s="1"/>
      <c r="E166" s="1"/>
      <c r="F166" s="35">
        <f>F168+F167</f>
        <v>2598.2039999999997</v>
      </c>
    </row>
    <row r="167" spans="1:6" s="77" customFormat="1" ht="151.5" customHeight="1">
      <c r="A167" s="28" t="s">
        <v>1064</v>
      </c>
      <c r="B167" s="40" t="s">
        <v>1060</v>
      </c>
      <c r="C167" s="40" t="s">
        <v>30</v>
      </c>
      <c r="D167" s="40" t="s">
        <v>1063</v>
      </c>
      <c r="E167" s="40" t="s">
        <v>15</v>
      </c>
      <c r="F167" s="34">
        <f>ведомств!F613</f>
        <v>161.104</v>
      </c>
    </row>
    <row r="168" spans="1:6" s="77" customFormat="1" ht="34.5" customHeight="1">
      <c r="A168" s="28" t="s">
        <v>477</v>
      </c>
      <c r="B168" s="40" t="s">
        <v>475</v>
      </c>
      <c r="C168" s="40" t="s">
        <v>274</v>
      </c>
      <c r="D168" s="40" t="s">
        <v>196</v>
      </c>
      <c r="E168" s="40" t="s">
        <v>197</v>
      </c>
      <c r="F168" s="34">
        <f>ведомств!F659</f>
        <v>2437.1</v>
      </c>
    </row>
    <row r="169" spans="1:6" s="77" customFormat="1" ht="34.5" customHeight="1">
      <c r="A169" s="30" t="s">
        <v>901</v>
      </c>
      <c r="B169" s="1" t="s">
        <v>902</v>
      </c>
      <c r="C169" s="1"/>
      <c r="D169" s="1"/>
      <c r="E169" s="1"/>
      <c r="F169" s="35">
        <f>F170+F171</f>
        <v>886.53</v>
      </c>
    </row>
    <row r="170" spans="1:6" s="77" customFormat="1" ht="79.5" customHeight="1">
      <c r="A170" s="28" t="s">
        <v>903</v>
      </c>
      <c r="B170" s="40" t="s">
        <v>899</v>
      </c>
      <c r="C170" s="40" t="s">
        <v>30</v>
      </c>
      <c r="D170" s="40" t="s">
        <v>15</v>
      </c>
      <c r="E170" s="40" t="s">
        <v>200</v>
      </c>
      <c r="F170" s="34">
        <f>ведомств!F793</f>
        <v>615.05</v>
      </c>
    </row>
    <row r="171" spans="1:6" s="77" customFormat="1" ht="45" customHeight="1">
      <c r="A171" s="28" t="s">
        <v>934</v>
      </c>
      <c r="B171" s="40" t="s">
        <v>933</v>
      </c>
      <c r="C171" s="40" t="s">
        <v>30</v>
      </c>
      <c r="D171" s="40" t="s">
        <v>15</v>
      </c>
      <c r="E171" s="40" t="s">
        <v>200</v>
      </c>
      <c r="F171" s="34">
        <f>ведомств!F795</f>
        <v>271.48</v>
      </c>
    </row>
    <row r="172" spans="1:6" s="77" customFormat="1" ht="34.5" customHeight="1">
      <c r="A172" s="30" t="s">
        <v>589</v>
      </c>
      <c r="B172" s="1" t="s">
        <v>590</v>
      </c>
      <c r="C172" s="1"/>
      <c r="D172" s="1"/>
      <c r="E172" s="1"/>
      <c r="F172" s="35">
        <f>F173+F174</f>
        <v>860</v>
      </c>
    </row>
    <row r="173" spans="1:6" s="77" customFormat="1" ht="57" customHeight="1">
      <c r="A173" s="28" t="s">
        <v>591</v>
      </c>
      <c r="B173" s="40" t="s">
        <v>667</v>
      </c>
      <c r="C173" s="40" t="s">
        <v>30</v>
      </c>
      <c r="D173" s="40" t="s">
        <v>198</v>
      </c>
      <c r="E173" s="40" t="s">
        <v>199</v>
      </c>
      <c r="F173" s="34">
        <f>ведомств!F198</f>
        <v>632.7</v>
      </c>
    </row>
    <row r="174" spans="1:6" s="77" customFormat="1" ht="57" customHeight="1">
      <c r="A174" s="7" t="s">
        <v>691</v>
      </c>
      <c r="B174" s="40" t="s">
        <v>690</v>
      </c>
      <c r="C174" s="40" t="s">
        <v>30</v>
      </c>
      <c r="D174" s="40" t="s">
        <v>198</v>
      </c>
      <c r="E174" s="40" t="s">
        <v>199</v>
      </c>
      <c r="F174" s="34">
        <f>ведомств!F864</f>
        <v>227.3</v>
      </c>
    </row>
    <row r="175" spans="1:6" s="77" customFormat="1" ht="39" customHeight="1">
      <c r="A175" s="30" t="s">
        <v>673</v>
      </c>
      <c r="B175" s="1" t="s">
        <v>671</v>
      </c>
      <c r="C175" s="1"/>
      <c r="D175" s="1"/>
      <c r="E175" s="1"/>
      <c r="F175" s="195">
        <f>F176+F177</f>
        <v>537.3000000000001</v>
      </c>
    </row>
    <row r="176" spans="1:6" s="77" customFormat="1" ht="57" customHeight="1">
      <c r="A176" s="28" t="s">
        <v>178</v>
      </c>
      <c r="B176" s="40" t="s">
        <v>672</v>
      </c>
      <c r="C176" s="40" t="s">
        <v>26</v>
      </c>
      <c r="D176" s="40" t="s">
        <v>198</v>
      </c>
      <c r="E176" s="40" t="s">
        <v>6</v>
      </c>
      <c r="F176" s="34">
        <f>ведомств!F617</f>
        <v>478.857</v>
      </c>
    </row>
    <row r="177" spans="1:6" s="77" customFormat="1" ht="48" customHeight="1">
      <c r="A177" s="28" t="s">
        <v>508</v>
      </c>
      <c r="B177" s="40" t="s">
        <v>672</v>
      </c>
      <c r="C177" s="40" t="s">
        <v>30</v>
      </c>
      <c r="D177" s="40" t="s">
        <v>198</v>
      </c>
      <c r="E177" s="40" t="s">
        <v>6</v>
      </c>
      <c r="F177" s="34">
        <f>ведомств!F618</f>
        <v>58.443</v>
      </c>
    </row>
    <row r="178" spans="1:6" s="77" customFormat="1" ht="42.75" customHeight="1">
      <c r="A178" s="30" t="s">
        <v>760</v>
      </c>
      <c r="B178" s="1" t="s">
        <v>603</v>
      </c>
      <c r="C178" s="40"/>
      <c r="D178" s="40"/>
      <c r="E178" s="40"/>
      <c r="F178" s="35">
        <f>F179+F184+F182+F183+F181+F180</f>
        <v>18679.063</v>
      </c>
    </row>
    <row r="179" spans="1:6" s="77" customFormat="1" ht="42" customHeight="1">
      <c r="A179" s="121" t="s">
        <v>653</v>
      </c>
      <c r="B179" s="40" t="s">
        <v>651</v>
      </c>
      <c r="C179" s="40" t="s">
        <v>30</v>
      </c>
      <c r="D179" s="40" t="s">
        <v>201</v>
      </c>
      <c r="E179" s="40" t="s">
        <v>197</v>
      </c>
      <c r="F179" s="34">
        <f>ведомств!F35</f>
        <v>666.1</v>
      </c>
    </row>
    <row r="180" spans="1:6" s="77" customFormat="1" ht="75.75" customHeight="1">
      <c r="A180" s="121" t="s">
        <v>1031</v>
      </c>
      <c r="B180" s="40" t="s">
        <v>1029</v>
      </c>
      <c r="C180" s="40" t="s">
        <v>30</v>
      </c>
      <c r="D180" s="40" t="s">
        <v>202</v>
      </c>
      <c r="E180" s="40" t="s">
        <v>6</v>
      </c>
      <c r="F180" s="34">
        <f>ведомств!F56</f>
        <v>1242.02</v>
      </c>
    </row>
    <row r="181" spans="1:6" s="77" customFormat="1" ht="68.25" customHeight="1">
      <c r="A181" s="121" t="s">
        <v>971</v>
      </c>
      <c r="B181" s="40" t="s">
        <v>968</v>
      </c>
      <c r="C181" s="40" t="s">
        <v>54</v>
      </c>
      <c r="D181" s="40" t="s">
        <v>202</v>
      </c>
      <c r="E181" s="40" t="s">
        <v>198</v>
      </c>
      <c r="F181" s="34">
        <f>ведомств!F285</f>
        <v>10450.243</v>
      </c>
    </row>
    <row r="182" spans="1:6" s="77" customFormat="1" ht="51" customHeight="1">
      <c r="A182" s="121" t="s">
        <v>964</v>
      </c>
      <c r="B182" s="40" t="s">
        <v>959</v>
      </c>
      <c r="C182" s="40" t="s">
        <v>30</v>
      </c>
      <c r="D182" s="40" t="s">
        <v>202</v>
      </c>
      <c r="E182" s="40" t="s">
        <v>6</v>
      </c>
      <c r="F182" s="34">
        <f>ведомств!F54</f>
        <v>237</v>
      </c>
    </row>
    <row r="183" spans="1:6" s="77" customFormat="1" ht="50.25" customHeight="1">
      <c r="A183" s="121" t="s">
        <v>962</v>
      </c>
      <c r="B183" s="40" t="s">
        <v>960</v>
      </c>
      <c r="C183" s="40" t="s">
        <v>963</v>
      </c>
      <c r="D183" s="40" t="s">
        <v>202</v>
      </c>
      <c r="E183" s="40" t="s">
        <v>6</v>
      </c>
      <c r="F183" s="34">
        <f>ведомств!F58</f>
        <v>3580</v>
      </c>
    </row>
    <row r="184" spans="1:6" s="77" customFormat="1" ht="56.25" customHeight="1">
      <c r="A184" s="121" t="s">
        <v>656</v>
      </c>
      <c r="B184" s="40" t="s">
        <v>654</v>
      </c>
      <c r="C184" s="40" t="s">
        <v>30</v>
      </c>
      <c r="D184" s="40" t="s">
        <v>201</v>
      </c>
      <c r="E184" s="40" t="s">
        <v>197</v>
      </c>
      <c r="F184" s="34">
        <f>ведомств!F37</f>
        <v>2503.7</v>
      </c>
    </row>
    <row r="185" spans="1:6" s="77" customFormat="1" ht="22.5">
      <c r="A185" s="30" t="s">
        <v>12</v>
      </c>
      <c r="B185" s="80" t="s">
        <v>239</v>
      </c>
      <c r="C185" s="80"/>
      <c r="D185" s="2"/>
      <c r="E185" s="2"/>
      <c r="F185" s="81">
        <f>F186+F200+F207</f>
        <v>573258.3819999999</v>
      </c>
    </row>
    <row r="186" spans="1:6" s="85" customFormat="1" ht="21">
      <c r="A186" s="96" t="s">
        <v>13</v>
      </c>
      <c r="B186" s="82" t="s">
        <v>14</v>
      </c>
      <c r="C186" s="82"/>
      <c r="D186" s="83"/>
      <c r="E186" s="83"/>
      <c r="F186" s="84">
        <f>F187+F193+F196</f>
        <v>9171.266</v>
      </c>
    </row>
    <row r="187" spans="1:6" s="78" customFormat="1" ht="22.5">
      <c r="A187" s="32" t="s">
        <v>37</v>
      </c>
      <c r="B187" s="86" t="s">
        <v>249</v>
      </c>
      <c r="C187" s="86"/>
      <c r="D187" s="87"/>
      <c r="E187" s="87"/>
      <c r="F187" s="88">
        <f>F188+F189+F191+F192+F190</f>
        <v>7466.636</v>
      </c>
    </row>
    <row r="188" spans="1:6" s="77" customFormat="1" ht="45">
      <c r="A188" s="28" t="s">
        <v>650</v>
      </c>
      <c r="B188" s="63" t="s">
        <v>248</v>
      </c>
      <c r="C188" s="63">
        <v>200</v>
      </c>
      <c r="D188" s="64" t="s">
        <v>6</v>
      </c>
      <c r="E188" s="64" t="s">
        <v>18</v>
      </c>
      <c r="F188" s="65">
        <f>ведомств!F573</f>
        <v>13.75</v>
      </c>
    </row>
    <row r="189" spans="1:6" s="77" customFormat="1" ht="33.75">
      <c r="A189" s="28" t="s">
        <v>539</v>
      </c>
      <c r="B189" s="63" t="s">
        <v>262</v>
      </c>
      <c r="C189" s="63">
        <v>200</v>
      </c>
      <c r="D189" s="64" t="s">
        <v>6</v>
      </c>
      <c r="E189" s="64" t="s">
        <v>18</v>
      </c>
      <c r="F189" s="34">
        <f>ведомств!F843</f>
        <v>7329.22</v>
      </c>
    </row>
    <row r="190" spans="1:6" s="77" customFormat="1" ht="45">
      <c r="A190" s="28" t="s">
        <v>873</v>
      </c>
      <c r="B190" s="63" t="s">
        <v>262</v>
      </c>
      <c r="C190" s="63">
        <v>400</v>
      </c>
      <c r="D190" s="64" t="s">
        <v>6</v>
      </c>
      <c r="E190" s="64" t="s">
        <v>18</v>
      </c>
      <c r="F190" s="34">
        <f>ведомств!F844</f>
        <v>0</v>
      </c>
    </row>
    <row r="191" spans="1:6" s="77" customFormat="1" ht="49.5" customHeight="1">
      <c r="A191" s="28" t="s">
        <v>800</v>
      </c>
      <c r="B191" s="63" t="s">
        <v>258</v>
      </c>
      <c r="C191" s="63">
        <v>200</v>
      </c>
      <c r="D191" s="64" t="s">
        <v>6</v>
      </c>
      <c r="E191" s="64" t="s">
        <v>18</v>
      </c>
      <c r="F191" s="65">
        <f>ведомств!F846</f>
        <v>0.828</v>
      </c>
    </row>
    <row r="192" spans="1:6" s="77" customFormat="1" ht="49.5" customHeight="1">
      <c r="A192" s="6" t="s">
        <v>761</v>
      </c>
      <c r="B192" s="40" t="s">
        <v>665</v>
      </c>
      <c r="C192" s="63">
        <v>400</v>
      </c>
      <c r="D192" s="64" t="s">
        <v>199</v>
      </c>
      <c r="E192" s="64" t="s">
        <v>6</v>
      </c>
      <c r="F192" s="65">
        <f>ведомств!F219</f>
        <v>122.838</v>
      </c>
    </row>
    <row r="193" spans="1:6" s="78" customFormat="1" ht="22.5">
      <c r="A193" s="32" t="s">
        <v>38</v>
      </c>
      <c r="B193" s="86" t="s">
        <v>250</v>
      </c>
      <c r="C193" s="86"/>
      <c r="D193" s="87"/>
      <c r="E193" s="87"/>
      <c r="F193" s="88">
        <f>F194+F195</f>
        <v>71.63</v>
      </c>
    </row>
    <row r="194" spans="1:6" s="77" customFormat="1" ht="45">
      <c r="A194" s="28" t="s">
        <v>546</v>
      </c>
      <c r="B194" s="63" t="s">
        <v>260</v>
      </c>
      <c r="C194" s="63">
        <v>200</v>
      </c>
      <c r="D194" s="64" t="s">
        <v>6</v>
      </c>
      <c r="E194" s="64" t="s">
        <v>18</v>
      </c>
      <c r="F194" s="65">
        <f>ведомств!F576</f>
        <v>31.4</v>
      </c>
    </row>
    <row r="195" spans="1:6" s="77" customFormat="1" ht="45">
      <c r="A195" s="28" t="s">
        <v>762</v>
      </c>
      <c r="B195" s="63" t="s">
        <v>259</v>
      </c>
      <c r="C195" s="63">
        <v>200</v>
      </c>
      <c r="D195" s="64" t="s">
        <v>6</v>
      </c>
      <c r="E195" s="64" t="s">
        <v>18</v>
      </c>
      <c r="F195" s="65">
        <f>ведомств!F578</f>
        <v>40.23</v>
      </c>
    </row>
    <row r="196" spans="1:6" s="78" customFormat="1" ht="33.75">
      <c r="A196" s="32" t="s">
        <v>218</v>
      </c>
      <c r="B196" s="86" t="s">
        <v>473</v>
      </c>
      <c r="C196" s="86"/>
      <c r="D196" s="87"/>
      <c r="E196" s="87"/>
      <c r="F196" s="88">
        <f>F199+F197+F198</f>
        <v>1633</v>
      </c>
    </row>
    <row r="197" spans="1:6" s="78" customFormat="1" ht="43.5" customHeight="1">
      <c r="A197" s="28" t="s">
        <v>763</v>
      </c>
      <c r="B197" s="63" t="s">
        <v>472</v>
      </c>
      <c r="C197" s="63">
        <v>200</v>
      </c>
      <c r="D197" s="64" t="s">
        <v>17</v>
      </c>
      <c r="E197" s="64" t="s">
        <v>196</v>
      </c>
      <c r="F197" s="88">
        <f>ведомств!F638+ведомств!F124</f>
        <v>0</v>
      </c>
    </row>
    <row r="198" spans="1:6" s="78" customFormat="1" ht="43.5" customHeight="1">
      <c r="A198" s="28" t="s">
        <v>764</v>
      </c>
      <c r="B198" s="63" t="s">
        <v>472</v>
      </c>
      <c r="C198" s="63">
        <v>600</v>
      </c>
      <c r="D198" s="64" t="s">
        <v>17</v>
      </c>
      <c r="E198" s="64" t="s">
        <v>6</v>
      </c>
      <c r="F198" s="88">
        <f>ведомств!F121</f>
        <v>375</v>
      </c>
    </row>
    <row r="199" spans="1:6" s="77" customFormat="1" ht="45">
      <c r="A199" s="28" t="s">
        <v>764</v>
      </c>
      <c r="B199" s="63" t="s">
        <v>472</v>
      </c>
      <c r="C199" s="63">
        <v>600</v>
      </c>
      <c r="D199" s="64" t="s">
        <v>17</v>
      </c>
      <c r="E199" s="64" t="s">
        <v>196</v>
      </c>
      <c r="F199" s="65">
        <f>ведомств!F639</f>
        <v>1258</v>
      </c>
    </row>
    <row r="200" spans="1:6" s="77" customFormat="1" ht="11.25">
      <c r="A200" s="97" t="s">
        <v>169</v>
      </c>
      <c r="B200" s="80" t="s">
        <v>170</v>
      </c>
      <c r="C200" s="80"/>
      <c r="D200" s="2"/>
      <c r="E200" s="2"/>
      <c r="F200" s="81">
        <f>F201+F205+F204</f>
        <v>2439.726</v>
      </c>
    </row>
    <row r="201" spans="1:6" s="77" customFormat="1" ht="57.75" customHeight="1">
      <c r="A201" s="98" t="s">
        <v>41</v>
      </c>
      <c r="B201" s="63" t="s">
        <v>255</v>
      </c>
      <c r="C201" s="63"/>
      <c r="D201" s="64"/>
      <c r="E201" s="64"/>
      <c r="F201" s="65">
        <f>F202+F203</f>
        <v>547.926</v>
      </c>
    </row>
    <row r="202" spans="1:6" s="77" customFormat="1" ht="46.5" customHeight="1">
      <c r="A202" s="28" t="s">
        <v>765</v>
      </c>
      <c r="B202" s="63" t="s">
        <v>261</v>
      </c>
      <c r="C202" s="63">
        <v>200</v>
      </c>
      <c r="D202" s="64" t="s">
        <v>6</v>
      </c>
      <c r="E202" s="64" t="s">
        <v>18</v>
      </c>
      <c r="F202" s="65">
        <f>ведомств!F580+ведомств!F848</f>
        <v>57.241</v>
      </c>
    </row>
    <row r="203" spans="1:6" s="77" customFormat="1" ht="46.5" customHeight="1">
      <c r="A203" s="28" t="s">
        <v>766</v>
      </c>
      <c r="B203" s="63" t="s">
        <v>261</v>
      </c>
      <c r="C203" s="63">
        <v>300</v>
      </c>
      <c r="D203" s="64" t="s">
        <v>6</v>
      </c>
      <c r="E203" s="64" t="s">
        <v>18</v>
      </c>
      <c r="F203" s="65">
        <f>ведомств!F581</f>
        <v>490.685</v>
      </c>
    </row>
    <row r="204" spans="1:6" s="77" customFormat="1" ht="46.5" customHeight="1">
      <c r="A204" s="136" t="s">
        <v>648</v>
      </c>
      <c r="B204" s="63" t="s">
        <v>612</v>
      </c>
      <c r="C204" s="63">
        <v>200</v>
      </c>
      <c r="D204" s="64" t="s">
        <v>148</v>
      </c>
      <c r="E204" s="64" t="s">
        <v>18</v>
      </c>
      <c r="F204" s="65">
        <f>ведомств!F583</f>
        <v>198.5</v>
      </c>
    </row>
    <row r="205" spans="1:6" s="77" customFormat="1" ht="46.5" customHeight="1">
      <c r="A205" s="28" t="s">
        <v>529</v>
      </c>
      <c r="B205" s="63" t="s">
        <v>528</v>
      </c>
      <c r="C205" s="63"/>
      <c r="D205" s="64"/>
      <c r="E205" s="64"/>
      <c r="F205" s="65">
        <f>F206</f>
        <v>1693.3</v>
      </c>
    </row>
    <row r="206" spans="1:6" s="77" customFormat="1" ht="46.5" customHeight="1">
      <c r="A206" s="28" t="s">
        <v>767</v>
      </c>
      <c r="B206" s="63" t="s">
        <v>527</v>
      </c>
      <c r="C206" s="63">
        <v>200</v>
      </c>
      <c r="D206" s="64" t="s">
        <v>198</v>
      </c>
      <c r="E206" s="64" t="s">
        <v>202</v>
      </c>
      <c r="F206" s="65">
        <f>ведомств!F873</f>
        <v>1693.3</v>
      </c>
    </row>
    <row r="207" spans="1:6" s="77" customFormat="1" ht="11.25">
      <c r="A207" s="97" t="s">
        <v>171</v>
      </c>
      <c r="B207" s="80" t="s">
        <v>172</v>
      </c>
      <c r="C207" s="80"/>
      <c r="D207" s="2"/>
      <c r="E207" s="2"/>
      <c r="F207" s="81">
        <f>F208+F266+F286+F289+F299+F315+F334+F361</f>
        <v>561647.3899999999</v>
      </c>
    </row>
    <row r="208" spans="1:6" s="79" customFormat="1" ht="11.25">
      <c r="A208" s="97" t="s">
        <v>45</v>
      </c>
      <c r="B208" s="80" t="s">
        <v>263</v>
      </c>
      <c r="C208" s="80"/>
      <c r="D208" s="2"/>
      <c r="E208" s="2"/>
      <c r="F208" s="81">
        <f>F209</f>
        <v>306475.55399999995</v>
      </c>
    </row>
    <row r="209" spans="1:6" s="79" customFormat="1" ht="22.5">
      <c r="A209" s="8" t="s">
        <v>797</v>
      </c>
      <c r="B209" s="80" t="s">
        <v>264</v>
      </c>
      <c r="C209" s="80"/>
      <c r="D209" s="2"/>
      <c r="E209" s="2"/>
      <c r="F209" s="81">
        <f>SUM(F210:F265)</f>
        <v>306475.55399999995</v>
      </c>
    </row>
    <row r="210" spans="1:6" s="77" customFormat="1" ht="69.75" customHeight="1">
      <c r="A210" s="28" t="s">
        <v>554</v>
      </c>
      <c r="B210" s="63" t="s">
        <v>366</v>
      </c>
      <c r="C210" s="63">
        <v>100</v>
      </c>
      <c r="D210" s="64" t="s">
        <v>201</v>
      </c>
      <c r="E210" s="64" t="s">
        <v>6</v>
      </c>
      <c r="F210" s="34">
        <f>ведомств!F331</f>
        <v>16438.861</v>
      </c>
    </row>
    <row r="211" spans="1:6" s="77" customFormat="1" ht="48" customHeight="1">
      <c r="A211" s="28" t="s">
        <v>555</v>
      </c>
      <c r="B211" s="63" t="s">
        <v>366</v>
      </c>
      <c r="C211" s="63">
        <v>200</v>
      </c>
      <c r="D211" s="64" t="s">
        <v>201</v>
      </c>
      <c r="E211" s="64" t="s">
        <v>6</v>
      </c>
      <c r="F211" s="34">
        <f>ведомств!F332</f>
        <v>18710.942</v>
      </c>
    </row>
    <row r="212" spans="1:6" s="77" customFormat="1" ht="48" customHeight="1">
      <c r="A212" s="28" t="s">
        <v>973</v>
      </c>
      <c r="B212" s="63" t="s">
        <v>366</v>
      </c>
      <c r="C212" s="63">
        <v>600</v>
      </c>
      <c r="D212" s="64" t="s">
        <v>201</v>
      </c>
      <c r="E212" s="64" t="s">
        <v>6</v>
      </c>
      <c r="F212" s="34">
        <f>ведомств!F333</f>
        <v>6544.111</v>
      </c>
    </row>
    <row r="213" spans="1:6" s="77" customFormat="1" ht="33" customHeight="1">
      <c r="A213" s="28" t="s">
        <v>556</v>
      </c>
      <c r="B213" s="63" t="s">
        <v>366</v>
      </c>
      <c r="C213" s="63">
        <v>800</v>
      </c>
      <c r="D213" s="64" t="s">
        <v>201</v>
      </c>
      <c r="E213" s="64" t="s">
        <v>6</v>
      </c>
      <c r="F213" s="34">
        <f>ведомств!F334</f>
        <v>686.094</v>
      </c>
    </row>
    <row r="214" spans="1:6" s="77" customFormat="1" ht="79.5" customHeight="1">
      <c r="A214" s="28" t="s">
        <v>526</v>
      </c>
      <c r="B214" s="40" t="s">
        <v>525</v>
      </c>
      <c r="C214" s="63">
        <v>200</v>
      </c>
      <c r="D214" s="64" t="s">
        <v>201</v>
      </c>
      <c r="E214" s="64" t="s">
        <v>6</v>
      </c>
      <c r="F214" s="34">
        <f>ведомств!F336</f>
        <v>40</v>
      </c>
    </row>
    <row r="215" spans="1:6" s="77" customFormat="1" ht="73.5" customHeight="1">
      <c r="A215" s="28" t="s">
        <v>828</v>
      </c>
      <c r="B215" s="40" t="s">
        <v>826</v>
      </c>
      <c r="C215" s="63">
        <v>200</v>
      </c>
      <c r="D215" s="64" t="s">
        <v>201</v>
      </c>
      <c r="E215" s="64" t="s">
        <v>6</v>
      </c>
      <c r="F215" s="34">
        <f>ведомств!F338</f>
        <v>40</v>
      </c>
    </row>
    <row r="216" spans="1:6" s="77" customFormat="1" ht="87" customHeight="1">
      <c r="A216" s="28" t="s">
        <v>989</v>
      </c>
      <c r="B216" s="40" t="s">
        <v>987</v>
      </c>
      <c r="C216" s="63">
        <v>200</v>
      </c>
      <c r="D216" s="64" t="s">
        <v>15</v>
      </c>
      <c r="E216" s="64" t="s">
        <v>198</v>
      </c>
      <c r="F216" s="34">
        <f>ведомств!F543</f>
        <v>187.069</v>
      </c>
    </row>
    <row r="217" spans="1:6" s="77" customFormat="1" ht="86.25" customHeight="1">
      <c r="A217" s="28" t="s">
        <v>990</v>
      </c>
      <c r="B217" s="40" t="s">
        <v>987</v>
      </c>
      <c r="C217" s="63">
        <v>600</v>
      </c>
      <c r="D217" s="64" t="s">
        <v>15</v>
      </c>
      <c r="E217" s="64" t="s">
        <v>198</v>
      </c>
      <c r="F217" s="34">
        <f>ведомств!F544</f>
        <v>24.655</v>
      </c>
    </row>
    <row r="218" spans="1:6" s="77" customFormat="1" ht="69" customHeight="1">
      <c r="A218" s="28" t="s">
        <v>557</v>
      </c>
      <c r="B218" s="63" t="s">
        <v>367</v>
      </c>
      <c r="C218" s="63">
        <v>100</v>
      </c>
      <c r="D218" s="64" t="s">
        <v>201</v>
      </c>
      <c r="E218" s="64" t="s">
        <v>196</v>
      </c>
      <c r="F218" s="34">
        <f>ведомств!F413</f>
        <v>60975.409</v>
      </c>
    </row>
    <row r="219" spans="1:6" s="77" customFormat="1" ht="43.5" customHeight="1">
      <c r="A219" s="28" t="s">
        <v>558</v>
      </c>
      <c r="B219" s="63" t="s">
        <v>367</v>
      </c>
      <c r="C219" s="63">
        <v>200</v>
      </c>
      <c r="D219" s="64" t="s">
        <v>201</v>
      </c>
      <c r="E219" s="64" t="s">
        <v>196</v>
      </c>
      <c r="F219" s="34">
        <f>ведомств!F414</f>
        <v>59463.805</v>
      </c>
    </row>
    <row r="220" spans="1:6" s="77" customFormat="1" ht="43.5" customHeight="1">
      <c r="A220" s="28" t="s">
        <v>978</v>
      </c>
      <c r="B220" s="63" t="s">
        <v>367</v>
      </c>
      <c r="C220" s="63">
        <v>300</v>
      </c>
      <c r="D220" s="64" t="s">
        <v>201</v>
      </c>
      <c r="E220" s="64" t="s">
        <v>196</v>
      </c>
      <c r="F220" s="34">
        <f>ведомств!F415</f>
        <v>208.811</v>
      </c>
    </row>
    <row r="221" spans="1:6" s="77" customFormat="1" ht="45.75" customHeight="1">
      <c r="A221" s="28" t="s">
        <v>1058</v>
      </c>
      <c r="B221" s="63" t="s">
        <v>713</v>
      </c>
      <c r="C221" s="63">
        <v>200</v>
      </c>
      <c r="D221" s="64" t="s">
        <v>201</v>
      </c>
      <c r="E221" s="64" t="s">
        <v>203</v>
      </c>
      <c r="F221" s="34">
        <f>ведомств!F514</f>
        <v>65.655</v>
      </c>
    </row>
    <row r="222" spans="1:6" s="77" customFormat="1" ht="43.5" customHeight="1">
      <c r="A222" s="28" t="s">
        <v>1009</v>
      </c>
      <c r="B222" s="63" t="s">
        <v>367</v>
      </c>
      <c r="C222" s="63">
        <v>400</v>
      </c>
      <c r="D222" s="64" t="s">
        <v>201</v>
      </c>
      <c r="E222" s="64" t="s">
        <v>196</v>
      </c>
      <c r="F222" s="34">
        <f>ведомств!F279</f>
        <v>720</v>
      </c>
    </row>
    <row r="223" spans="1:6" s="77" customFormat="1" ht="43.5" customHeight="1">
      <c r="A223" s="28" t="s">
        <v>559</v>
      </c>
      <c r="B223" s="63" t="s">
        <v>367</v>
      </c>
      <c r="C223" s="63">
        <v>600</v>
      </c>
      <c r="D223" s="64" t="s">
        <v>201</v>
      </c>
      <c r="E223" s="64" t="s">
        <v>196</v>
      </c>
      <c r="F223" s="34">
        <f>ведомств!F416</f>
        <v>51589.291</v>
      </c>
    </row>
    <row r="224" spans="1:6" s="77" customFormat="1" ht="33" customHeight="1">
      <c r="A224" s="28" t="s">
        <v>560</v>
      </c>
      <c r="B224" s="63" t="s">
        <v>367</v>
      </c>
      <c r="C224" s="63">
        <v>800</v>
      </c>
      <c r="D224" s="64" t="s">
        <v>201</v>
      </c>
      <c r="E224" s="64" t="s">
        <v>196</v>
      </c>
      <c r="F224" s="34">
        <f>ведомств!F417</f>
        <v>7520.261</v>
      </c>
    </row>
    <row r="225" spans="1:6" s="77" customFormat="1" ht="63.75" customHeight="1">
      <c r="A225" s="28" t="s">
        <v>859</v>
      </c>
      <c r="B225" s="40" t="s">
        <v>857</v>
      </c>
      <c r="C225" s="63">
        <v>200</v>
      </c>
      <c r="D225" s="64" t="s">
        <v>201</v>
      </c>
      <c r="E225" s="64" t="s">
        <v>196</v>
      </c>
      <c r="F225" s="34">
        <f>ведомств!F419</f>
        <v>51.034</v>
      </c>
    </row>
    <row r="226" spans="1:6" s="77" customFormat="1" ht="48" customHeight="1">
      <c r="A226" s="28" t="s">
        <v>533</v>
      </c>
      <c r="B226" s="40" t="s">
        <v>523</v>
      </c>
      <c r="C226" s="63">
        <v>200</v>
      </c>
      <c r="D226" s="64" t="s">
        <v>201</v>
      </c>
      <c r="E226" s="64" t="s">
        <v>196</v>
      </c>
      <c r="F226" s="34">
        <f>ведомств!F278</f>
        <v>2.072</v>
      </c>
    </row>
    <row r="227" spans="1:6" s="77" customFormat="1" ht="58.5" customHeight="1">
      <c r="A227" s="28" t="s">
        <v>561</v>
      </c>
      <c r="B227" s="63" t="s">
        <v>368</v>
      </c>
      <c r="C227" s="63">
        <v>100</v>
      </c>
      <c r="D227" s="64" t="s">
        <v>201</v>
      </c>
      <c r="E227" s="64" t="s">
        <v>197</v>
      </c>
      <c r="F227" s="34">
        <f>ведомств!F479</f>
        <v>5874.402</v>
      </c>
    </row>
    <row r="228" spans="1:6" s="77" customFormat="1" ht="33" customHeight="1">
      <c r="A228" s="28" t="s">
        <v>562</v>
      </c>
      <c r="B228" s="63" t="s">
        <v>368</v>
      </c>
      <c r="C228" s="63">
        <v>200</v>
      </c>
      <c r="D228" s="64" t="s">
        <v>201</v>
      </c>
      <c r="E228" s="64" t="s">
        <v>197</v>
      </c>
      <c r="F228" s="34">
        <f>ведомств!F480</f>
        <v>12.765</v>
      </c>
    </row>
    <row r="229" spans="1:6" s="77" customFormat="1" ht="49.5" customHeight="1">
      <c r="A229" s="28" t="s">
        <v>982</v>
      </c>
      <c r="B229" s="63" t="s">
        <v>368</v>
      </c>
      <c r="C229" s="63">
        <v>600</v>
      </c>
      <c r="D229" s="64" t="s">
        <v>201</v>
      </c>
      <c r="E229" s="64" t="s">
        <v>197</v>
      </c>
      <c r="F229" s="34">
        <f>ведомств!F481</f>
        <v>7563.239</v>
      </c>
    </row>
    <row r="230" spans="1:6" s="77" customFormat="1" ht="54.75" customHeight="1">
      <c r="A230" s="28" t="s">
        <v>714</v>
      </c>
      <c r="B230" s="63" t="s">
        <v>713</v>
      </c>
      <c r="C230" s="63">
        <v>200</v>
      </c>
      <c r="D230" s="64" t="s">
        <v>201</v>
      </c>
      <c r="E230" s="64" t="s">
        <v>197</v>
      </c>
      <c r="F230" s="34">
        <f>ведомств!F483</f>
        <v>374.464</v>
      </c>
    </row>
    <row r="231" spans="1:6" s="77" customFormat="1" ht="54.75" customHeight="1">
      <c r="A231" s="28" t="s">
        <v>949</v>
      </c>
      <c r="B231" s="63" t="s">
        <v>713</v>
      </c>
      <c r="C231" s="63">
        <v>300</v>
      </c>
      <c r="D231" s="64" t="s">
        <v>201</v>
      </c>
      <c r="E231" s="64" t="s">
        <v>197</v>
      </c>
      <c r="F231" s="34">
        <f>ведомств!F484</f>
        <v>20.7</v>
      </c>
    </row>
    <row r="232" spans="1:6" s="77" customFormat="1" ht="60" customHeight="1">
      <c r="A232" s="28" t="s">
        <v>994</v>
      </c>
      <c r="B232" s="63" t="s">
        <v>713</v>
      </c>
      <c r="C232" s="63">
        <v>600</v>
      </c>
      <c r="D232" s="64" t="s">
        <v>201</v>
      </c>
      <c r="E232" s="64" t="s">
        <v>197</v>
      </c>
      <c r="F232" s="34">
        <f>ведомств!F485</f>
        <v>282.963</v>
      </c>
    </row>
    <row r="233" spans="1:6" s="77" customFormat="1" ht="71.25" customHeight="1">
      <c r="A233" s="7" t="s">
        <v>853</v>
      </c>
      <c r="B233" s="63" t="s">
        <v>851</v>
      </c>
      <c r="C233" s="63">
        <v>200</v>
      </c>
      <c r="D233" s="64" t="s">
        <v>201</v>
      </c>
      <c r="E233" s="64" t="s">
        <v>197</v>
      </c>
      <c r="F233" s="34">
        <f>ведомств!F487</f>
        <v>1</v>
      </c>
    </row>
    <row r="234" spans="1:6" s="77" customFormat="1" ht="39.75" customHeight="1">
      <c r="A234" s="28" t="s">
        <v>842</v>
      </c>
      <c r="B234" s="63" t="s">
        <v>840</v>
      </c>
      <c r="C234" s="63">
        <v>200</v>
      </c>
      <c r="D234" s="64" t="s">
        <v>201</v>
      </c>
      <c r="E234" s="64" t="s">
        <v>196</v>
      </c>
      <c r="F234" s="34">
        <f>ведомств!F421</f>
        <v>6000.797</v>
      </c>
    </row>
    <row r="235" spans="1:6" s="77" customFormat="1" ht="51.75" customHeight="1">
      <c r="A235" s="28" t="s">
        <v>843</v>
      </c>
      <c r="B235" s="63" t="s">
        <v>840</v>
      </c>
      <c r="C235" s="63">
        <v>600</v>
      </c>
      <c r="D235" s="64" t="s">
        <v>201</v>
      </c>
      <c r="E235" s="64" t="s">
        <v>196</v>
      </c>
      <c r="F235" s="34">
        <f>ведомств!F422</f>
        <v>843.531</v>
      </c>
    </row>
    <row r="236" spans="1:6" s="77" customFormat="1" ht="63" customHeight="1">
      <c r="A236" s="28" t="s">
        <v>940</v>
      </c>
      <c r="B236" s="63" t="s">
        <v>938</v>
      </c>
      <c r="C236" s="63">
        <v>200</v>
      </c>
      <c r="D236" s="64" t="s">
        <v>201</v>
      </c>
      <c r="E236" s="64" t="s">
        <v>196</v>
      </c>
      <c r="F236" s="34">
        <f>ведомств!F424</f>
        <v>2725.723</v>
      </c>
    </row>
    <row r="237" spans="1:6" s="77" customFormat="1" ht="61.5" customHeight="1">
      <c r="A237" s="28" t="s">
        <v>941</v>
      </c>
      <c r="B237" s="63" t="s">
        <v>938</v>
      </c>
      <c r="C237" s="63">
        <v>600</v>
      </c>
      <c r="D237" s="64" t="s">
        <v>201</v>
      </c>
      <c r="E237" s="64" t="s">
        <v>196</v>
      </c>
      <c r="F237" s="34">
        <f>ведомств!F425</f>
        <v>1450.333</v>
      </c>
    </row>
    <row r="238" spans="1:6" s="77" customFormat="1" ht="58.5" customHeight="1">
      <c r="A238" s="28" t="s">
        <v>846</v>
      </c>
      <c r="B238" s="63" t="s">
        <v>844</v>
      </c>
      <c r="C238" s="63">
        <v>200</v>
      </c>
      <c r="D238" s="64" t="s">
        <v>201</v>
      </c>
      <c r="E238" s="64" t="s">
        <v>196</v>
      </c>
      <c r="F238" s="34">
        <f>ведомств!F427</f>
        <v>123.79</v>
      </c>
    </row>
    <row r="239" spans="1:6" s="77" customFormat="1" ht="60.75" customHeight="1">
      <c r="A239" s="28" t="s">
        <v>847</v>
      </c>
      <c r="B239" s="63" t="s">
        <v>844</v>
      </c>
      <c r="C239" s="63">
        <v>600</v>
      </c>
      <c r="D239" s="64" t="s">
        <v>201</v>
      </c>
      <c r="E239" s="64" t="s">
        <v>196</v>
      </c>
      <c r="F239" s="34">
        <f>ведомств!F428</f>
        <v>419.21</v>
      </c>
    </row>
    <row r="240" spans="1:6" s="77" customFormat="1" ht="69.75" customHeight="1">
      <c r="A240" s="28" t="s">
        <v>993</v>
      </c>
      <c r="B240" s="63" t="s">
        <v>369</v>
      </c>
      <c r="C240" s="63">
        <v>100</v>
      </c>
      <c r="D240" s="64" t="s">
        <v>201</v>
      </c>
      <c r="E240" s="64" t="s">
        <v>196</v>
      </c>
      <c r="F240" s="34">
        <f>ведомств!F430</f>
        <v>300.645</v>
      </c>
    </row>
    <row r="241" spans="1:6" s="77" customFormat="1" ht="46.5" customHeight="1">
      <c r="A241" s="28" t="s">
        <v>568</v>
      </c>
      <c r="B241" s="63" t="s">
        <v>369</v>
      </c>
      <c r="C241" s="63">
        <v>600</v>
      </c>
      <c r="D241" s="64" t="s">
        <v>201</v>
      </c>
      <c r="E241" s="64" t="s">
        <v>196</v>
      </c>
      <c r="F241" s="34">
        <f>ведомств!F431</f>
        <v>196.129</v>
      </c>
    </row>
    <row r="242" spans="1:6" s="77" customFormat="1" ht="45.75" customHeight="1">
      <c r="A242" s="28" t="s">
        <v>568</v>
      </c>
      <c r="B242" s="63" t="s">
        <v>369</v>
      </c>
      <c r="C242" s="63">
        <v>600</v>
      </c>
      <c r="D242" s="64" t="s">
        <v>201</v>
      </c>
      <c r="E242" s="64" t="s">
        <v>201</v>
      </c>
      <c r="F242" s="34">
        <f>ведомств!F497</f>
        <v>5084.971</v>
      </c>
    </row>
    <row r="243" spans="1:6" s="77" customFormat="1" ht="40.5" customHeight="1">
      <c r="A243" s="28" t="s">
        <v>983</v>
      </c>
      <c r="B243" s="40" t="s">
        <v>854</v>
      </c>
      <c r="C243" s="63">
        <v>200</v>
      </c>
      <c r="D243" s="64" t="s">
        <v>201</v>
      </c>
      <c r="E243" s="64" t="s">
        <v>201</v>
      </c>
      <c r="F243" s="34">
        <f>ведомств!F499</f>
        <v>324.122</v>
      </c>
    </row>
    <row r="244" spans="1:6" s="77" customFormat="1" ht="37.5" customHeight="1">
      <c r="A244" s="28" t="s">
        <v>856</v>
      </c>
      <c r="B244" s="40" t="s">
        <v>854</v>
      </c>
      <c r="C244" s="63">
        <v>600</v>
      </c>
      <c r="D244" s="64" t="s">
        <v>201</v>
      </c>
      <c r="E244" s="64" t="s">
        <v>201</v>
      </c>
      <c r="F244" s="34">
        <f>ведомств!F500</f>
        <v>458.478</v>
      </c>
    </row>
    <row r="245" spans="1:6" s="77" customFormat="1" ht="58.5" customHeight="1">
      <c r="A245" s="28" t="s">
        <v>567</v>
      </c>
      <c r="B245" s="63" t="s">
        <v>370</v>
      </c>
      <c r="C245" s="63">
        <v>100</v>
      </c>
      <c r="D245" s="64" t="s">
        <v>201</v>
      </c>
      <c r="E245" s="64" t="s">
        <v>203</v>
      </c>
      <c r="F245" s="34">
        <f>ведомств!F516</f>
        <v>20404.66</v>
      </c>
    </row>
    <row r="246" spans="1:6" s="77" customFormat="1" ht="35.25" customHeight="1">
      <c r="A246" s="28" t="s">
        <v>566</v>
      </c>
      <c r="B246" s="63" t="s">
        <v>370</v>
      </c>
      <c r="C246" s="63">
        <v>200</v>
      </c>
      <c r="D246" s="64" t="s">
        <v>201</v>
      </c>
      <c r="E246" s="64" t="s">
        <v>203</v>
      </c>
      <c r="F246" s="34">
        <f>ведомств!F517</f>
        <v>2820.565</v>
      </c>
    </row>
    <row r="247" spans="1:6" s="77" customFormat="1" ht="35.25" customHeight="1">
      <c r="A247" s="28" t="s">
        <v>942</v>
      </c>
      <c r="B247" s="63" t="s">
        <v>370</v>
      </c>
      <c r="C247" s="63">
        <v>300</v>
      </c>
      <c r="D247" s="64" t="s">
        <v>201</v>
      </c>
      <c r="E247" s="64" t="s">
        <v>203</v>
      </c>
      <c r="F247" s="34">
        <f>ведомств!F518</f>
        <v>1</v>
      </c>
    </row>
    <row r="248" spans="1:6" s="77" customFormat="1" ht="23.25" customHeight="1">
      <c r="A248" s="28" t="s">
        <v>565</v>
      </c>
      <c r="B248" s="63" t="s">
        <v>370</v>
      </c>
      <c r="C248" s="63">
        <v>800</v>
      </c>
      <c r="D248" s="64" t="s">
        <v>201</v>
      </c>
      <c r="E248" s="64" t="s">
        <v>203</v>
      </c>
      <c r="F248" s="34">
        <f>ведомств!F519</f>
        <v>698.16</v>
      </c>
    </row>
    <row r="249" spans="1:6" s="77" customFormat="1" ht="48.75" customHeight="1">
      <c r="A249" s="28" t="s">
        <v>712</v>
      </c>
      <c r="B249" s="63" t="s">
        <v>710</v>
      </c>
      <c r="C249" s="63">
        <v>200</v>
      </c>
      <c r="D249" s="64" t="s">
        <v>201</v>
      </c>
      <c r="E249" s="64" t="s">
        <v>203</v>
      </c>
      <c r="F249" s="34">
        <f>ведомств!F521</f>
        <v>1206.424</v>
      </c>
    </row>
    <row r="250" spans="1:6" s="77" customFormat="1" ht="48.75" customHeight="1">
      <c r="A250" s="28" t="s">
        <v>950</v>
      </c>
      <c r="B250" s="63" t="s">
        <v>710</v>
      </c>
      <c r="C250" s="63">
        <v>300</v>
      </c>
      <c r="D250" s="64" t="s">
        <v>201</v>
      </c>
      <c r="E250" s="64" t="s">
        <v>203</v>
      </c>
      <c r="F250" s="34">
        <f>ведомств!F522</f>
        <v>174.367</v>
      </c>
    </row>
    <row r="251" spans="1:6" s="77" customFormat="1" ht="48.75" customHeight="1">
      <c r="A251" s="28" t="s">
        <v>831</v>
      </c>
      <c r="B251" s="63" t="s">
        <v>829</v>
      </c>
      <c r="C251" s="63">
        <v>200</v>
      </c>
      <c r="D251" s="64" t="s">
        <v>201</v>
      </c>
      <c r="E251" s="64" t="s">
        <v>6</v>
      </c>
      <c r="F251" s="34">
        <f>ведомств!F340</f>
        <v>1566.368</v>
      </c>
    </row>
    <row r="252" spans="1:6" s="77" customFormat="1" ht="48.75" customHeight="1">
      <c r="A252" s="28" t="s">
        <v>974</v>
      </c>
      <c r="B252" s="63" t="s">
        <v>829</v>
      </c>
      <c r="C252" s="63">
        <v>600</v>
      </c>
      <c r="D252" s="64" t="s">
        <v>201</v>
      </c>
      <c r="E252" s="64" t="s">
        <v>6</v>
      </c>
      <c r="F252" s="34">
        <f>ведомств!F341</f>
        <v>144.127</v>
      </c>
    </row>
    <row r="253" spans="1:6" s="77" customFormat="1" ht="48.75" customHeight="1">
      <c r="A253" s="28" t="s">
        <v>831</v>
      </c>
      <c r="B253" s="63" t="s">
        <v>829</v>
      </c>
      <c r="C253" s="63">
        <v>200</v>
      </c>
      <c r="D253" s="64" t="s">
        <v>201</v>
      </c>
      <c r="E253" s="64" t="s">
        <v>196</v>
      </c>
      <c r="F253" s="34">
        <f>ведомств!F433</f>
        <v>5006.516</v>
      </c>
    </row>
    <row r="254" spans="1:6" s="77" customFormat="1" ht="48.75" customHeight="1">
      <c r="A254" s="28" t="s">
        <v>848</v>
      </c>
      <c r="B254" s="63" t="s">
        <v>829</v>
      </c>
      <c r="C254" s="63">
        <v>600</v>
      </c>
      <c r="D254" s="64" t="s">
        <v>201</v>
      </c>
      <c r="E254" s="64" t="s">
        <v>196</v>
      </c>
      <c r="F254" s="34">
        <f>ведомств!F434</f>
        <v>1508.401</v>
      </c>
    </row>
    <row r="255" spans="1:6" s="77" customFormat="1" ht="48.75" customHeight="1">
      <c r="A255" s="28" t="s">
        <v>848</v>
      </c>
      <c r="B255" s="63" t="s">
        <v>829</v>
      </c>
      <c r="C255" s="63">
        <v>600</v>
      </c>
      <c r="D255" s="64" t="s">
        <v>201</v>
      </c>
      <c r="E255" s="64" t="s">
        <v>201</v>
      </c>
      <c r="F255" s="34">
        <f>ведомств!F502</f>
        <v>10.937</v>
      </c>
    </row>
    <row r="256" spans="1:6" s="77" customFormat="1" ht="48.75" customHeight="1">
      <c r="A256" s="28" t="s">
        <v>831</v>
      </c>
      <c r="B256" s="63" t="s">
        <v>829</v>
      </c>
      <c r="C256" s="63">
        <v>200</v>
      </c>
      <c r="D256" s="64" t="s">
        <v>201</v>
      </c>
      <c r="E256" s="64" t="s">
        <v>203</v>
      </c>
      <c r="F256" s="34">
        <f>ведомств!F526</f>
        <v>73.615</v>
      </c>
    </row>
    <row r="257" spans="1:6" s="77" customFormat="1" ht="44.25" customHeight="1">
      <c r="A257" s="28" t="s">
        <v>986</v>
      </c>
      <c r="B257" s="63" t="s">
        <v>372</v>
      </c>
      <c r="C257" s="63">
        <v>600</v>
      </c>
      <c r="D257" s="64" t="s">
        <v>201</v>
      </c>
      <c r="E257" s="64" t="s">
        <v>201</v>
      </c>
      <c r="F257" s="34">
        <f>ведомств!F504</f>
        <v>70</v>
      </c>
    </row>
    <row r="258" spans="1:6" s="77" customFormat="1" ht="36.75" customHeight="1">
      <c r="A258" s="28" t="s">
        <v>564</v>
      </c>
      <c r="B258" s="63" t="s">
        <v>372</v>
      </c>
      <c r="C258" s="63">
        <v>200</v>
      </c>
      <c r="D258" s="64" t="s">
        <v>201</v>
      </c>
      <c r="E258" s="64" t="s">
        <v>203</v>
      </c>
      <c r="F258" s="34">
        <f>ведомств!F524</f>
        <v>0</v>
      </c>
    </row>
    <row r="259" spans="1:6" s="77" customFormat="1" ht="36.75" customHeight="1">
      <c r="A259" s="28" t="s">
        <v>641</v>
      </c>
      <c r="B259" s="63" t="s">
        <v>1012</v>
      </c>
      <c r="C259" s="63">
        <v>600</v>
      </c>
      <c r="D259" s="64" t="s">
        <v>201</v>
      </c>
      <c r="E259" s="64" t="s">
        <v>201</v>
      </c>
      <c r="F259" s="34">
        <f>ведомств!F506</f>
        <v>1</v>
      </c>
    </row>
    <row r="260" spans="1:6" s="77" customFormat="1" ht="36.75" customHeight="1">
      <c r="A260" s="28" t="s">
        <v>563</v>
      </c>
      <c r="B260" s="63" t="s">
        <v>371</v>
      </c>
      <c r="C260" s="63">
        <v>200</v>
      </c>
      <c r="D260" s="64" t="s">
        <v>201</v>
      </c>
      <c r="E260" s="64" t="s">
        <v>6</v>
      </c>
      <c r="F260" s="34">
        <f>ведомств!F343</f>
        <v>328.21</v>
      </c>
    </row>
    <row r="261" spans="1:6" s="77" customFormat="1" ht="48" customHeight="1">
      <c r="A261" s="28" t="s">
        <v>850</v>
      </c>
      <c r="B261" s="63" t="s">
        <v>371</v>
      </c>
      <c r="C261" s="63">
        <v>600</v>
      </c>
      <c r="D261" s="64" t="s">
        <v>201</v>
      </c>
      <c r="E261" s="64" t="s">
        <v>6</v>
      </c>
      <c r="F261" s="34">
        <f>ведомств!F344</f>
        <v>17.082</v>
      </c>
    </row>
    <row r="262" spans="1:6" s="77" customFormat="1" ht="36.75" customHeight="1">
      <c r="A262" s="28" t="s">
        <v>563</v>
      </c>
      <c r="B262" s="63" t="s">
        <v>371</v>
      </c>
      <c r="C262" s="63">
        <v>200</v>
      </c>
      <c r="D262" s="64" t="s">
        <v>201</v>
      </c>
      <c r="E262" s="64" t="s">
        <v>196</v>
      </c>
      <c r="F262" s="34">
        <f>ведомств!F436</f>
        <v>4908.422</v>
      </c>
    </row>
    <row r="263" spans="1:6" s="77" customFormat="1" ht="50.25" customHeight="1">
      <c r="A263" s="28" t="s">
        <v>1046</v>
      </c>
      <c r="B263" s="63" t="s">
        <v>371</v>
      </c>
      <c r="C263" s="63">
        <v>400</v>
      </c>
      <c r="D263" s="64" t="s">
        <v>201</v>
      </c>
      <c r="E263" s="64" t="s">
        <v>196</v>
      </c>
      <c r="F263" s="34">
        <f>ведомств!F281</f>
        <v>10483.983</v>
      </c>
    </row>
    <row r="264" spans="1:6" s="77" customFormat="1" ht="46.5" customHeight="1">
      <c r="A264" s="28" t="s">
        <v>850</v>
      </c>
      <c r="B264" s="63" t="s">
        <v>371</v>
      </c>
      <c r="C264" s="63">
        <v>600</v>
      </c>
      <c r="D264" s="64" t="s">
        <v>201</v>
      </c>
      <c r="E264" s="64" t="s">
        <v>196</v>
      </c>
      <c r="F264" s="34">
        <f>ведомств!F437</f>
        <v>1640.421</v>
      </c>
    </row>
    <row r="265" spans="1:6" s="77" customFormat="1" ht="46.5" customHeight="1">
      <c r="A265" s="28" t="s">
        <v>981</v>
      </c>
      <c r="B265" s="63" t="s">
        <v>979</v>
      </c>
      <c r="C265" s="63">
        <v>200</v>
      </c>
      <c r="D265" s="64" t="s">
        <v>201</v>
      </c>
      <c r="E265" s="64" t="s">
        <v>196</v>
      </c>
      <c r="F265" s="34">
        <f>ведомств!F439</f>
        <v>85.964</v>
      </c>
    </row>
    <row r="266" spans="1:6" s="77" customFormat="1" ht="11.25">
      <c r="A266" s="97" t="s">
        <v>173</v>
      </c>
      <c r="B266" s="80" t="s">
        <v>240</v>
      </c>
      <c r="C266" s="80"/>
      <c r="D266" s="2"/>
      <c r="E266" s="2"/>
      <c r="F266" s="81">
        <f>F274+F279+F284+F285+F281+F267+F271+F269+F282+F273+F283+F268+F272+F280+F270</f>
        <v>67099.946</v>
      </c>
    </row>
    <row r="267" spans="1:6" s="77" customFormat="1" ht="45">
      <c r="A267" s="28" t="s">
        <v>768</v>
      </c>
      <c r="B267" s="63" t="s">
        <v>251</v>
      </c>
      <c r="C267" s="63">
        <v>200</v>
      </c>
      <c r="D267" s="64" t="s">
        <v>202</v>
      </c>
      <c r="E267" s="64" t="s">
        <v>198</v>
      </c>
      <c r="F267" s="65">
        <f>ведомств!F97</f>
        <v>0</v>
      </c>
    </row>
    <row r="268" spans="1:6" s="77" customFormat="1" ht="45">
      <c r="A268" s="28" t="s">
        <v>768</v>
      </c>
      <c r="B268" s="63" t="s">
        <v>251</v>
      </c>
      <c r="C268" s="63">
        <v>200</v>
      </c>
      <c r="D268" s="64" t="s">
        <v>202</v>
      </c>
      <c r="E268" s="64" t="s">
        <v>6</v>
      </c>
      <c r="F268" s="65">
        <f>ведомств!F60</f>
        <v>20</v>
      </c>
    </row>
    <row r="269" spans="1:6" s="77" customFormat="1" ht="45">
      <c r="A269" s="28" t="s">
        <v>768</v>
      </c>
      <c r="B269" s="63" t="s">
        <v>251</v>
      </c>
      <c r="C269" s="63">
        <v>200</v>
      </c>
      <c r="D269" s="64" t="s">
        <v>15</v>
      </c>
      <c r="E269" s="64" t="s">
        <v>200</v>
      </c>
      <c r="F269" s="65">
        <f>ведомств!F798</f>
        <v>0</v>
      </c>
    </row>
    <row r="270" spans="1:6" s="77" customFormat="1" ht="52.5" customHeight="1">
      <c r="A270" s="28" t="s">
        <v>1068</v>
      </c>
      <c r="B270" s="63" t="s">
        <v>251</v>
      </c>
      <c r="C270" s="63">
        <v>600</v>
      </c>
      <c r="D270" s="64" t="s">
        <v>15</v>
      </c>
      <c r="E270" s="64" t="s">
        <v>200</v>
      </c>
      <c r="F270" s="65">
        <f>ведомств!F799</f>
        <v>7</v>
      </c>
    </row>
    <row r="271" spans="1:6" s="77" customFormat="1" ht="45">
      <c r="A271" s="28" t="s">
        <v>768</v>
      </c>
      <c r="B271" s="63" t="s">
        <v>251</v>
      </c>
      <c r="C271" s="63">
        <v>200</v>
      </c>
      <c r="D271" s="64" t="s">
        <v>16</v>
      </c>
      <c r="E271" s="64" t="s">
        <v>196</v>
      </c>
      <c r="F271" s="65">
        <f>ведомств!F157</f>
        <v>20</v>
      </c>
    </row>
    <row r="272" spans="1:6" s="77" customFormat="1" ht="45">
      <c r="A272" s="28" t="s">
        <v>1056</v>
      </c>
      <c r="B272" s="63" t="s">
        <v>999</v>
      </c>
      <c r="C272" s="63">
        <v>600</v>
      </c>
      <c r="D272" s="64" t="s">
        <v>201</v>
      </c>
      <c r="E272" s="64" t="s">
        <v>197</v>
      </c>
      <c r="F272" s="65">
        <f>ведомств!F476</f>
        <v>13</v>
      </c>
    </row>
    <row r="273" spans="1:6" s="77" customFormat="1" ht="48.75" customHeight="1">
      <c r="A273" s="28" t="s">
        <v>1001</v>
      </c>
      <c r="B273" s="63" t="s">
        <v>999</v>
      </c>
      <c r="C273" s="63">
        <v>200</v>
      </c>
      <c r="D273" s="64" t="s">
        <v>202</v>
      </c>
      <c r="E273" s="64" t="s">
        <v>6</v>
      </c>
      <c r="F273" s="65">
        <f>ведомств!F62</f>
        <v>57</v>
      </c>
    </row>
    <row r="274" spans="1:6" s="77" customFormat="1" ht="22.5">
      <c r="A274" s="28" t="s">
        <v>769</v>
      </c>
      <c r="B274" s="63" t="s">
        <v>241</v>
      </c>
      <c r="C274" s="63"/>
      <c r="D274" s="64"/>
      <c r="E274" s="64"/>
      <c r="F274" s="65">
        <f>F275+F277+F278+F276</f>
        <v>57608.083</v>
      </c>
    </row>
    <row r="275" spans="1:6" s="77" customFormat="1" ht="45">
      <c r="A275" s="28" t="s">
        <v>770</v>
      </c>
      <c r="B275" s="63" t="s">
        <v>505</v>
      </c>
      <c r="C275" s="63">
        <v>200</v>
      </c>
      <c r="D275" s="64" t="s">
        <v>198</v>
      </c>
      <c r="E275" s="64" t="s">
        <v>203</v>
      </c>
      <c r="F275" s="34">
        <f>ведомств!F207+ведомств!F310+ведомств!F877</f>
        <v>6580.598</v>
      </c>
    </row>
    <row r="276" spans="1:6" s="77" customFormat="1" ht="53.25" customHeight="1">
      <c r="A276" s="28" t="s">
        <v>996</v>
      </c>
      <c r="B276" s="63" t="s">
        <v>505</v>
      </c>
      <c r="C276" s="63">
        <v>600</v>
      </c>
      <c r="D276" s="64" t="s">
        <v>198</v>
      </c>
      <c r="E276" s="64" t="s">
        <v>203</v>
      </c>
      <c r="F276" s="34">
        <f>ведомств!F17+ведомств!F311</f>
        <v>1054.953</v>
      </c>
    </row>
    <row r="277" spans="1:6" s="77" customFormat="1" ht="56.25">
      <c r="A277" s="28" t="s">
        <v>771</v>
      </c>
      <c r="B277" s="63" t="s">
        <v>506</v>
      </c>
      <c r="C277" s="63">
        <v>200</v>
      </c>
      <c r="D277" s="64" t="s">
        <v>198</v>
      </c>
      <c r="E277" s="64" t="s">
        <v>203</v>
      </c>
      <c r="F277" s="34">
        <f>ведомств!F209</f>
        <v>11831.19</v>
      </c>
    </row>
    <row r="278" spans="1:6" s="77" customFormat="1" ht="56.25">
      <c r="A278" s="28" t="s">
        <v>772</v>
      </c>
      <c r="B278" s="63" t="s">
        <v>506</v>
      </c>
      <c r="C278" s="63">
        <v>600</v>
      </c>
      <c r="D278" s="64" t="s">
        <v>198</v>
      </c>
      <c r="E278" s="64" t="s">
        <v>203</v>
      </c>
      <c r="F278" s="34">
        <f>ведомств!F210</f>
        <v>38141.342</v>
      </c>
    </row>
    <row r="279" spans="1:6" s="77" customFormat="1" ht="45">
      <c r="A279" s="28" t="s">
        <v>545</v>
      </c>
      <c r="B279" s="63" t="s">
        <v>252</v>
      </c>
      <c r="C279" s="63">
        <v>200</v>
      </c>
      <c r="D279" s="64" t="s">
        <v>6</v>
      </c>
      <c r="E279" s="64" t="s">
        <v>18</v>
      </c>
      <c r="F279" s="65">
        <f>ведомств!F586</f>
        <v>0</v>
      </c>
    </row>
    <row r="280" spans="1:6" s="77" customFormat="1" ht="33.75">
      <c r="A280" s="28" t="s">
        <v>1059</v>
      </c>
      <c r="B280" s="63" t="s">
        <v>252</v>
      </c>
      <c r="C280" s="63">
        <v>300</v>
      </c>
      <c r="D280" s="64" t="s">
        <v>6</v>
      </c>
      <c r="E280" s="64" t="s">
        <v>18</v>
      </c>
      <c r="F280" s="65">
        <f>ведомств!F587</f>
        <v>6.897</v>
      </c>
    </row>
    <row r="281" spans="1:6" s="77" customFormat="1" ht="33.75">
      <c r="A281" s="28" t="s">
        <v>945</v>
      </c>
      <c r="B281" s="63" t="s">
        <v>252</v>
      </c>
      <c r="C281" s="63">
        <v>500</v>
      </c>
      <c r="D281" s="64" t="s">
        <v>6</v>
      </c>
      <c r="E281" s="64" t="s">
        <v>18</v>
      </c>
      <c r="F281" s="65">
        <f>ведомств!F651</f>
        <v>324</v>
      </c>
    </row>
    <row r="282" spans="1:6" s="77" customFormat="1" ht="45">
      <c r="A282" s="28" t="s">
        <v>545</v>
      </c>
      <c r="B282" s="63" t="s">
        <v>252</v>
      </c>
      <c r="C282" s="63">
        <v>200</v>
      </c>
      <c r="D282" s="64" t="s">
        <v>202</v>
      </c>
      <c r="E282" s="64" t="s">
        <v>198</v>
      </c>
      <c r="F282" s="65">
        <f>ведомств!F99</f>
        <v>0</v>
      </c>
    </row>
    <row r="283" spans="1:6" s="77" customFormat="1" ht="56.25">
      <c r="A283" s="28" t="s">
        <v>542</v>
      </c>
      <c r="B283" s="63" t="s">
        <v>253</v>
      </c>
      <c r="C283" s="63">
        <v>500</v>
      </c>
      <c r="D283" s="64" t="s">
        <v>197</v>
      </c>
      <c r="E283" s="64" t="s">
        <v>203</v>
      </c>
      <c r="F283" s="65">
        <f>ведомств!F662</f>
        <v>3</v>
      </c>
    </row>
    <row r="284" spans="1:6" s="77" customFormat="1" ht="56.25">
      <c r="A284" s="28" t="s">
        <v>542</v>
      </c>
      <c r="B284" s="63" t="s">
        <v>253</v>
      </c>
      <c r="C284" s="63">
        <v>500</v>
      </c>
      <c r="D284" s="64" t="s">
        <v>197</v>
      </c>
      <c r="E284" s="64" t="s">
        <v>15</v>
      </c>
      <c r="F284" s="65">
        <f>ведомств!F665</f>
        <v>8191.946</v>
      </c>
    </row>
    <row r="285" spans="1:6" s="77" customFormat="1" ht="67.5">
      <c r="A285" s="28" t="s">
        <v>543</v>
      </c>
      <c r="B285" s="63" t="s">
        <v>253</v>
      </c>
      <c r="C285" s="63">
        <v>200</v>
      </c>
      <c r="D285" s="64" t="s">
        <v>197</v>
      </c>
      <c r="E285" s="64" t="s">
        <v>203</v>
      </c>
      <c r="F285" s="65">
        <f>ведомств!F609+ведомств!F195</f>
        <v>849.02</v>
      </c>
    </row>
    <row r="286" spans="1:6" s="79" customFormat="1" ht="11.25" customHeight="1">
      <c r="A286" s="30" t="s">
        <v>42</v>
      </c>
      <c r="B286" s="80" t="s">
        <v>256</v>
      </c>
      <c r="C286" s="80"/>
      <c r="D286" s="2"/>
      <c r="E286" s="2"/>
      <c r="F286" s="81">
        <f>SUM(F287:F288)</f>
        <v>1622.901</v>
      </c>
    </row>
    <row r="287" spans="1:6" s="79" customFormat="1" ht="36" customHeight="1">
      <c r="A287" s="28" t="s">
        <v>773</v>
      </c>
      <c r="B287" s="63" t="s">
        <v>257</v>
      </c>
      <c r="C287" s="63">
        <v>200</v>
      </c>
      <c r="D287" s="64" t="s">
        <v>203</v>
      </c>
      <c r="E287" s="64" t="s">
        <v>203</v>
      </c>
      <c r="F287" s="65">
        <f>ведомств!F630+ведомств!F292</f>
        <v>1061.612</v>
      </c>
    </row>
    <row r="288" spans="1:6" s="79" customFormat="1" ht="36" customHeight="1">
      <c r="A288" s="28" t="s">
        <v>905</v>
      </c>
      <c r="B288" s="63" t="s">
        <v>257</v>
      </c>
      <c r="C288" s="63">
        <v>600</v>
      </c>
      <c r="D288" s="64" t="s">
        <v>203</v>
      </c>
      <c r="E288" s="64" t="s">
        <v>203</v>
      </c>
      <c r="F288" s="65">
        <f>ведомств!F699</f>
        <v>561.289</v>
      </c>
    </row>
    <row r="289" spans="1:6" s="79" customFormat="1" ht="22.5">
      <c r="A289" s="99" t="s">
        <v>220</v>
      </c>
      <c r="B289" s="80" t="s">
        <v>254</v>
      </c>
      <c r="C289" s="80"/>
      <c r="D289" s="2"/>
      <c r="E289" s="2"/>
      <c r="F289" s="81">
        <f>SUM(F290:F298)</f>
        <v>3772.877</v>
      </c>
    </row>
    <row r="290" spans="1:6" s="79" customFormat="1" ht="45">
      <c r="A290" s="28" t="s">
        <v>774</v>
      </c>
      <c r="B290" s="63" t="s">
        <v>292</v>
      </c>
      <c r="C290" s="63">
        <v>200</v>
      </c>
      <c r="D290" s="64" t="s">
        <v>15</v>
      </c>
      <c r="E290" s="64" t="s">
        <v>200</v>
      </c>
      <c r="F290" s="65">
        <f>ведомств!F802</f>
        <v>11.33</v>
      </c>
    </row>
    <row r="291" spans="1:6" s="79" customFormat="1" ht="35.25" customHeight="1">
      <c r="A291" s="28" t="s">
        <v>775</v>
      </c>
      <c r="B291" s="63" t="s">
        <v>292</v>
      </c>
      <c r="C291" s="63">
        <v>300</v>
      </c>
      <c r="D291" s="64" t="s">
        <v>15</v>
      </c>
      <c r="E291" s="64" t="s">
        <v>200</v>
      </c>
      <c r="F291" s="34">
        <f>ведомств!F803</f>
        <v>572.5</v>
      </c>
    </row>
    <row r="292" spans="1:6" s="79" customFormat="1" ht="46.5" customHeight="1">
      <c r="A292" s="28" t="s">
        <v>776</v>
      </c>
      <c r="B292" s="63" t="s">
        <v>292</v>
      </c>
      <c r="C292" s="63">
        <v>600</v>
      </c>
      <c r="D292" s="64" t="s">
        <v>15</v>
      </c>
      <c r="E292" s="64" t="s">
        <v>200</v>
      </c>
      <c r="F292" s="34">
        <f>ведомств!F804</f>
        <v>2983.146</v>
      </c>
    </row>
    <row r="293" spans="1:6" s="79" customFormat="1" ht="46.5" customHeight="1">
      <c r="A293" s="28" t="s">
        <v>953</v>
      </c>
      <c r="B293" s="63" t="s">
        <v>897</v>
      </c>
      <c r="C293" s="63">
        <v>600</v>
      </c>
      <c r="D293" s="64" t="s">
        <v>15</v>
      </c>
      <c r="E293" s="64" t="s">
        <v>200</v>
      </c>
      <c r="F293" s="34">
        <f>ведомств!F806</f>
        <v>0</v>
      </c>
    </row>
    <row r="294" spans="1:6" s="79" customFormat="1" ht="46.5" customHeight="1">
      <c r="A294" s="28" t="s">
        <v>954</v>
      </c>
      <c r="B294" s="63" t="s">
        <v>897</v>
      </c>
      <c r="C294" s="63">
        <v>200</v>
      </c>
      <c r="D294" s="64" t="s">
        <v>201</v>
      </c>
      <c r="E294" s="64" t="s">
        <v>196</v>
      </c>
      <c r="F294" s="34">
        <f>ведомств!F410</f>
        <v>108</v>
      </c>
    </row>
    <row r="295" spans="1:6" s="79" customFormat="1" ht="46.5" customHeight="1">
      <c r="A295" s="28" t="s">
        <v>954</v>
      </c>
      <c r="B295" s="63" t="s">
        <v>897</v>
      </c>
      <c r="C295" s="63">
        <v>200</v>
      </c>
      <c r="D295" s="64" t="s">
        <v>201</v>
      </c>
      <c r="E295" s="64" t="s">
        <v>197</v>
      </c>
      <c r="F295" s="34">
        <f>ведомств!F23</f>
        <v>12.763</v>
      </c>
    </row>
    <row r="296" spans="1:6" s="79" customFormat="1" ht="50.25" customHeight="1">
      <c r="A296" s="28" t="s">
        <v>954</v>
      </c>
      <c r="B296" s="63" t="s">
        <v>897</v>
      </c>
      <c r="C296" s="63">
        <v>200</v>
      </c>
      <c r="D296" s="64" t="s">
        <v>201</v>
      </c>
      <c r="E296" s="64" t="s">
        <v>203</v>
      </c>
      <c r="F296" s="34">
        <f>ведомств!F511</f>
        <v>3.676</v>
      </c>
    </row>
    <row r="297" spans="1:6" s="79" customFormat="1" ht="46.5" customHeight="1">
      <c r="A297" s="28" t="s">
        <v>954</v>
      </c>
      <c r="B297" s="63" t="s">
        <v>897</v>
      </c>
      <c r="C297" s="63">
        <v>200</v>
      </c>
      <c r="D297" s="64" t="s">
        <v>202</v>
      </c>
      <c r="E297" s="64" t="s">
        <v>6</v>
      </c>
      <c r="F297" s="34">
        <f>ведомств!F65</f>
        <v>81.462</v>
      </c>
    </row>
    <row r="298" spans="1:6" s="79" customFormat="1" ht="46.5" customHeight="1">
      <c r="A298" s="28" t="s">
        <v>954</v>
      </c>
      <c r="B298" s="63" t="s">
        <v>897</v>
      </c>
      <c r="C298" s="63">
        <v>200</v>
      </c>
      <c r="D298" s="64" t="s">
        <v>15</v>
      </c>
      <c r="E298" s="64" t="s">
        <v>200</v>
      </c>
      <c r="F298" s="34">
        <f>ведомств!F113</f>
        <v>0</v>
      </c>
    </row>
    <row r="299" spans="1:6" s="77" customFormat="1" ht="22.5">
      <c r="A299" s="99" t="s">
        <v>179</v>
      </c>
      <c r="B299" s="80" t="s">
        <v>242</v>
      </c>
      <c r="C299" s="80"/>
      <c r="D299" s="2"/>
      <c r="E299" s="2"/>
      <c r="F299" s="81">
        <f>F300+F314</f>
        <v>25411.106999999996</v>
      </c>
    </row>
    <row r="300" spans="1:6" s="77" customFormat="1" ht="33.75">
      <c r="A300" s="28" t="s">
        <v>777</v>
      </c>
      <c r="B300" s="63" t="s">
        <v>243</v>
      </c>
      <c r="C300" s="63"/>
      <c r="D300" s="64"/>
      <c r="E300" s="64"/>
      <c r="F300" s="65">
        <f>SUM(F301:F313)</f>
        <v>21096.568999999996</v>
      </c>
    </row>
    <row r="301" spans="1:6" s="77" customFormat="1" ht="33.75">
      <c r="A301" s="28" t="s">
        <v>373</v>
      </c>
      <c r="B301" s="63" t="s">
        <v>245</v>
      </c>
      <c r="C301" s="63">
        <v>200</v>
      </c>
      <c r="D301" s="64" t="s">
        <v>199</v>
      </c>
      <c r="E301" s="64" t="s">
        <v>199</v>
      </c>
      <c r="F301" s="65">
        <f>ведомств!F249</f>
        <v>225.494</v>
      </c>
    </row>
    <row r="302" spans="1:6" s="77" customFormat="1" ht="45" customHeight="1">
      <c r="A302" s="28" t="s">
        <v>748</v>
      </c>
      <c r="B302" s="63" t="s">
        <v>245</v>
      </c>
      <c r="C302" s="63">
        <v>400</v>
      </c>
      <c r="D302" s="64" t="s">
        <v>199</v>
      </c>
      <c r="E302" s="64" t="s">
        <v>199</v>
      </c>
      <c r="F302" s="65">
        <f>ведомств!F250</f>
        <v>6366.355</v>
      </c>
    </row>
    <row r="303" spans="1:6" s="77" customFormat="1" ht="45">
      <c r="A303" s="28" t="s">
        <v>535</v>
      </c>
      <c r="B303" s="116" t="s">
        <v>584</v>
      </c>
      <c r="C303" s="63">
        <v>300</v>
      </c>
      <c r="D303" s="64" t="s">
        <v>15</v>
      </c>
      <c r="E303" s="64" t="s">
        <v>198</v>
      </c>
      <c r="F303" s="65">
        <f>ведомств!F298</f>
        <v>0</v>
      </c>
    </row>
    <row r="304" spans="1:6" s="77" customFormat="1" ht="33.75">
      <c r="A304" s="28" t="s">
        <v>778</v>
      </c>
      <c r="B304" s="63" t="s">
        <v>246</v>
      </c>
      <c r="C304" s="63">
        <v>200</v>
      </c>
      <c r="D304" s="64" t="s">
        <v>199</v>
      </c>
      <c r="E304" s="64" t="s">
        <v>199</v>
      </c>
      <c r="F304" s="34">
        <f>ведомств!F252</f>
        <v>4953.696</v>
      </c>
    </row>
    <row r="305" spans="1:6" s="77" customFormat="1" ht="45">
      <c r="A305" s="28" t="s">
        <v>1008</v>
      </c>
      <c r="B305" s="63" t="s">
        <v>246</v>
      </c>
      <c r="C305" s="63">
        <v>400</v>
      </c>
      <c r="D305" s="64" t="s">
        <v>199</v>
      </c>
      <c r="E305" s="64" t="s">
        <v>199</v>
      </c>
      <c r="F305" s="34">
        <f>ведомств!F253</f>
        <v>200</v>
      </c>
    </row>
    <row r="306" spans="1:6" s="77" customFormat="1" ht="22.5">
      <c r="A306" s="28" t="s">
        <v>943</v>
      </c>
      <c r="B306" s="63" t="s">
        <v>246</v>
      </c>
      <c r="C306" s="63">
        <v>500</v>
      </c>
      <c r="D306" s="64" t="s">
        <v>199</v>
      </c>
      <c r="E306" s="64" t="s">
        <v>199</v>
      </c>
      <c r="F306" s="34">
        <f>ведомств!F672</f>
        <v>200</v>
      </c>
    </row>
    <row r="307" spans="1:6" s="77" customFormat="1" ht="42.75" customHeight="1">
      <c r="A307" s="28" t="s">
        <v>891</v>
      </c>
      <c r="B307" s="63" t="s">
        <v>446</v>
      </c>
      <c r="C307" s="63">
        <v>200</v>
      </c>
      <c r="D307" s="64" t="s">
        <v>200</v>
      </c>
      <c r="E307" s="64" t="s">
        <v>199</v>
      </c>
      <c r="F307" s="34">
        <f>ведомств!F891</f>
        <v>489.184</v>
      </c>
    </row>
    <row r="308" spans="1:6" s="77" customFormat="1" ht="49.5" customHeight="1">
      <c r="A308" s="28" t="s">
        <v>779</v>
      </c>
      <c r="B308" s="105" t="s">
        <v>716</v>
      </c>
      <c r="C308" s="63">
        <v>200</v>
      </c>
      <c r="D308" s="64" t="s">
        <v>200</v>
      </c>
      <c r="E308" s="64" t="s">
        <v>199</v>
      </c>
      <c r="F308" s="34">
        <f>ведомств!F893</f>
        <v>2487.307</v>
      </c>
    </row>
    <row r="309" spans="1:6" s="77" customFormat="1" ht="48" customHeight="1">
      <c r="A309" s="28" t="s">
        <v>779</v>
      </c>
      <c r="B309" s="105" t="s">
        <v>717</v>
      </c>
      <c r="C309" s="63">
        <v>200</v>
      </c>
      <c r="D309" s="64" t="s">
        <v>200</v>
      </c>
      <c r="E309" s="64" t="s">
        <v>199</v>
      </c>
      <c r="F309" s="34">
        <f>ведомств!F897</f>
        <v>176.37</v>
      </c>
    </row>
    <row r="310" spans="1:6" s="77" customFormat="1" ht="48" customHeight="1">
      <c r="A310" s="28" t="s">
        <v>1015</v>
      </c>
      <c r="B310" s="105" t="s">
        <v>1014</v>
      </c>
      <c r="C310" s="63">
        <v>200</v>
      </c>
      <c r="D310" s="64" t="s">
        <v>200</v>
      </c>
      <c r="E310" s="64" t="s">
        <v>199</v>
      </c>
      <c r="F310" s="34">
        <f>ведомств!F895</f>
        <v>130.152</v>
      </c>
    </row>
    <row r="311" spans="1:6" s="77" customFormat="1" ht="48" customHeight="1">
      <c r="A311" s="28" t="s">
        <v>875</v>
      </c>
      <c r="B311" s="105" t="s">
        <v>715</v>
      </c>
      <c r="C311" s="63">
        <v>200</v>
      </c>
      <c r="D311" s="64" t="s">
        <v>199</v>
      </c>
      <c r="E311" s="64" t="s">
        <v>199</v>
      </c>
      <c r="F311" s="34">
        <f>ведомств!F255</f>
        <v>445</v>
      </c>
    </row>
    <row r="312" spans="1:6" s="77" customFormat="1" ht="48" customHeight="1">
      <c r="A312" s="28" t="s">
        <v>780</v>
      </c>
      <c r="B312" s="105" t="s">
        <v>715</v>
      </c>
      <c r="C312" s="63">
        <v>400</v>
      </c>
      <c r="D312" s="64" t="s">
        <v>199</v>
      </c>
      <c r="E312" s="64" t="s">
        <v>199</v>
      </c>
      <c r="F312" s="34">
        <f>ведомств!F256</f>
        <v>5418</v>
      </c>
    </row>
    <row r="313" spans="1:6" s="77" customFormat="1" ht="42" customHeight="1">
      <c r="A313" s="28" t="s">
        <v>778</v>
      </c>
      <c r="B313" s="63" t="s">
        <v>246</v>
      </c>
      <c r="C313" s="63">
        <v>200</v>
      </c>
      <c r="D313" s="64" t="s">
        <v>199</v>
      </c>
      <c r="E313" s="64" t="s">
        <v>196</v>
      </c>
      <c r="F313" s="34">
        <f>ведомств!F232</f>
        <v>5.011</v>
      </c>
    </row>
    <row r="314" spans="1:6" s="77" customFormat="1" ht="36" customHeight="1">
      <c r="A314" s="28" t="s">
        <v>967</v>
      </c>
      <c r="B314" s="63" t="s">
        <v>965</v>
      </c>
      <c r="C314" s="63">
        <v>200</v>
      </c>
      <c r="D314" s="64" t="s">
        <v>199</v>
      </c>
      <c r="E314" s="64" t="s">
        <v>197</v>
      </c>
      <c r="F314" s="34">
        <f>ведомств!F241</f>
        <v>4314.538</v>
      </c>
    </row>
    <row r="315" spans="1:6" s="79" customFormat="1" ht="22.5">
      <c r="A315" s="30" t="s">
        <v>43</v>
      </c>
      <c r="B315" s="80" t="s">
        <v>265</v>
      </c>
      <c r="C315" s="80"/>
      <c r="D315" s="2"/>
      <c r="E315" s="2"/>
      <c r="F315" s="81">
        <f>F316</f>
        <v>59467.581</v>
      </c>
    </row>
    <row r="316" spans="1:6" s="79" customFormat="1" ht="22.5">
      <c r="A316" s="28" t="s">
        <v>781</v>
      </c>
      <c r="B316" s="63" t="s">
        <v>266</v>
      </c>
      <c r="C316" s="80"/>
      <c r="D316" s="2"/>
      <c r="E316" s="2"/>
      <c r="F316" s="81">
        <f>SUM(F317:F333)</f>
        <v>59467.581</v>
      </c>
    </row>
    <row r="317" spans="1:6" s="79" customFormat="1" ht="67.5">
      <c r="A317" s="28" t="s">
        <v>782</v>
      </c>
      <c r="B317" s="63" t="s">
        <v>266</v>
      </c>
      <c r="C317" s="63">
        <v>100</v>
      </c>
      <c r="D317" s="64" t="s">
        <v>16</v>
      </c>
      <c r="E317" s="64" t="s">
        <v>196</v>
      </c>
      <c r="F317" s="34">
        <f>ведомств!F159</f>
        <v>4642.425</v>
      </c>
    </row>
    <row r="318" spans="1:6" s="77" customFormat="1" ht="45">
      <c r="A318" s="28" t="s">
        <v>783</v>
      </c>
      <c r="B318" s="63" t="s">
        <v>266</v>
      </c>
      <c r="C318" s="63">
        <v>200</v>
      </c>
      <c r="D318" s="64" t="s">
        <v>16</v>
      </c>
      <c r="E318" s="64" t="s">
        <v>196</v>
      </c>
      <c r="F318" s="34">
        <f>ведомств!F160</f>
        <v>2478.243</v>
      </c>
    </row>
    <row r="319" spans="1:6" s="77" customFormat="1" ht="45">
      <c r="A319" s="28" t="s">
        <v>784</v>
      </c>
      <c r="B319" s="63" t="s">
        <v>266</v>
      </c>
      <c r="C319" s="63">
        <v>600</v>
      </c>
      <c r="D319" s="64" t="s">
        <v>16</v>
      </c>
      <c r="E319" s="64" t="s">
        <v>6</v>
      </c>
      <c r="F319" s="34">
        <f>ведомств!F130</f>
        <v>40003.595</v>
      </c>
    </row>
    <row r="320" spans="1:6" s="77" customFormat="1" ht="45">
      <c r="A320" s="28" t="s">
        <v>784</v>
      </c>
      <c r="B320" s="63" t="s">
        <v>266</v>
      </c>
      <c r="C320" s="63">
        <v>600</v>
      </c>
      <c r="D320" s="64" t="s">
        <v>16</v>
      </c>
      <c r="E320" s="64" t="s">
        <v>196</v>
      </c>
      <c r="F320" s="34">
        <f>ведомств!F162</f>
        <v>9452.138</v>
      </c>
    </row>
    <row r="321" spans="1:6" s="77" customFormat="1" ht="33.75">
      <c r="A321" s="28" t="s">
        <v>785</v>
      </c>
      <c r="B321" s="63" t="s">
        <v>266</v>
      </c>
      <c r="C321" s="63">
        <v>800</v>
      </c>
      <c r="D321" s="64" t="s">
        <v>16</v>
      </c>
      <c r="E321" s="64" t="s">
        <v>196</v>
      </c>
      <c r="F321" s="34">
        <f>ведомств!F163</f>
        <v>0</v>
      </c>
    </row>
    <row r="322" spans="1:6" s="77" customFormat="1" ht="48.75" customHeight="1">
      <c r="A322" s="9" t="s">
        <v>503</v>
      </c>
      <c r="B322" s="40" t="s">
        <v>500</v>
      </c>
      <c r="C322" s="63">
        <v>200</v>
      </c>
      <c r="D322" s="64" t="s">
        <v>16</v>
      </c>
      <c r="E322" s="64" t="s">
        <v>196</v>
      </c>
      <c r="F322" s="34">
        <f>ведомств!F165</f>
        <v>10</v>
      </c>
    </row>
    <row r="323" spans="1:6" s="77" customFormat="1" ht="48.75" customHeight="1">
      <c r="A323" s="9" t="s">
        <v>609</v>
      </c>
      <c r="B323" s="40" t="s">
        <v>812</v>
      </c>
      <c r="C323" s="63">
        <v>200</v>
      </c>
      <c r="D323" s="64" t="s">
        <v>16</v>
      </c>
      <c r="E323" s="64" t="s">
        <v>196</v>
      </c>
      <c r="F323" s="34">
        <f>ведомств!F167</f>
        <v>10</v>
      </c>
    </row>
    <row r="324" spans="1:6" s="77" customFormat="1" ht="76.5" customHeight="1">
      <c r="A324" s="9" t="s">
        <v>870</v>
      </c>
      <c r="B324" s="63" t="s">
        <v>706</v>
      </c>
      <c r="C324" s="63">
        <v>100</v>
      </c>
      <c r="D324" s="64" t="s">
        <v>16</v>
      </c>
      <c r="E324" s="64" t="s">
        <v>196</v>
      </c>
      <c r="F324" s="34">
        <f>ведомств!F169</f>
        <v>64.9</v>
      </c>
    </row>
    <row r="325" spans="1:6" s="77" customFormat="1" ht="48.75" customHeight="1">
      <c r="A325" s="9" t="s">
        <v>708</v>
      </c>
      <c r="B325" s="63" t="s">
        <v>706</v>
      </c>
      <c r="C325" s="63">
        <v>200</v>
      </c>
      <c r="D325" s="64" t="s">
        <v>16</v>
      </c>
      <c r="E325" s="64" t="s">
        <v>196</v>
      </c>
      <c r="F325" s="34">
        <f>ведомств!F170</f>
        <v>681.6</v>
      </c>
    </row>
    <row r="326" spans="1:6" s="77" customFormat="1" ht="48.75" customHeight="1">
      <c r="A326" s="9" t="s">
        <v>871</v>
      </c>
      <c r="B326" s="63" t="s">
        <v>706</v>
      </c>
      <c r="C326" s="63">
        <v>300</v>
      </c>
      <c r="D326" s="64" t="s">
        <v>16</v>
      </c>
      <c r="E326" s="64" t="s">
        <v>196</v>
      </c>
      <c r="F326" s="34">
        <f>ведомств!F171</f>
        <v>153.5</v>
      </c>
    </row>
    <row r="327" spans="1:6" s="77" customFormat="1" ht="48.75" customHeight="1">
      <c r="A327" s="9" t="s">
        <v>709</v>
      </c>
      <c r="B327" s="63" t="s">
        <v>706</v>
      </c>
      <c r="C327" s="63">
        <v>600</v>
      </c>
      <c r="D327" s="64" t="s">
        <v>16</v>
      </c>
      <c r="E327" s="64" t="s">
        <v>196</v>
      </c>
      <c r="F327" s="34">
        <f>ведомств!F172</f>
        <v>629.18</v>
      </c>
    </row>
    <row r="328" spans="1:6" s="77" customFormat="1" ht="56.25">
      <c r="A328" s="28" t="s">
        <v>532</v>
      </c>
      <c r="B328" s="40" t="s">
        <v>531</v>
      </c>
      <c r="C328" s="63">
        <v>200</v>
      </c>
      <c r="D328" s="64" t="s">
        <v>16</v>
      </c>
      <c r="E328" s="64" t="s">
        <v>196</v>
      </c>
      <c r="F328" s="34">
        <f>ведомств!F174</f>
        <v>10</v>
      </c>
    </row>
    <row r="329" spans="1:6" s="77" customFormat="1" ht="56.25">
      <c r="A329" s="28" t="s">
        <v>504</v>
      </c>
      <c r="B329" s="114" t="s">
        <v>502</v>
      </c>
      <c r="C329" s="63">
        <v>200</v>
      </c>
      <c r="D329" s="64" t="s">
        <v>16</v>
      </c>
      <c r="E329" s="64" t="s">
        <v>196</v>
      </c>
      <c r="F329" s="34">
        <f>ведомств!F176</f>
        <v>10</v>
      </c>
    </row>
    <row r="330" spans="1:6" s="77" customFormat="1" ht="53.25" customHeight="1">
      <c r="A330" s="28" t="s">
        <v>1044</v>
      </c>
      <c r="B330" s="114" t="s">
        <v>1040</v>
      </c>
      <c r="C330" s="63">
        <v>400</v>
      </c>
      <c r="D330" s="64" t="s">
        <v>16</v>
      </c>
      <c r="E330" s="64" t="s">
        <v>199</v>
      </c>
      <c r="F330" s="34">
        <f>ведомств!F305</f>
        <v>1300</v>
      </c>
    </row>
    <row r="331" spans="1:6" s="77" customFormat="1" ht="62.25" customHeight="1">
      <c r="A331" s="28" t="s">
        <v>1036</v>
      </c>
      <c r="B331" s="114" t="s">
        <v>1035</v>
      </c>
      <c r="C331" s="63">
        <v>600</v>
      </c>
      <c r="D331" s="64" t="s">
        <v>16</v>
      </c>
      <c r="E331" s="64" t="s">
        <v>196</v>
      </c>
      <c r="F331" s="34">
        <f>ведомств!F178</f>
        <v>2</v>
      </c>
    </row>
    <row r="332" spans="1:6" s="77" customFormat="1" ht="108" customHeight="1">
      <c r="A332" s="28" t="s">
        <v>753</v>
      </c>
      <c r="B332" s="40" t="s">
        <v>814</v>
      </c>
      <c r="C332" s="63">
        <v>100</v>
      </c>
      <c r="D332" s="64" t="s">
        <v>16</v>
      </c>
      <c r="E332" s="64" t="s">
        <v>196</v>
      </c>
      <c r="F332" s="34">
        <f>ведомств!F180</f>
        <v>10</v>
      </c>
    </row>
    <row r="333" spans="1:6" s="77" customFormat="1" ht="45" customHeight="1">
      <c r="A333" s="28" t="s">
        <v>754</v>
      </c>
      <c r="B333" s="40" t="s">
        <v>813</v>
      </c>
      <c r="C333" s="63">
        <v>600</v>
      </c>
      <c r="D333" s="64" t="s">
        <v>16</v>
      </c>
      <c r="E333" s="64" t="s">
        <v>196</v>
      </c>
      <c r="F333" s="34">
        <f>ведомств!F182</f>
        <v>10</v>
      </c>
    </row>
    <row r="334" spans="1:6" s="89" customFormat="1" ht="33.75">
      <c r="A334" s="99" t="s">
        <v>44</v>
      </c>
      <c r="B334" s="80" t="s">
        <v>267</v>
      </c>
      <c r="C334" s="80"/>
      <c r="D334" s="2"/>
      <c r="E334" s="2"/>
      <c r="F334" s="81">
        <f>F338+F335</f>
        <v>96997.966</v>
      </c>
    </row>
    <row r="335" spans="1:6" s="89" customFormat="1" ht="37.5" customHeight="1">
      <c r="A335" s="7" t="s">
        <v>786</v>
      </c>
      <c r="B335" s="80"/>
      <c r="C335" s="80"/>
      <c r="D335" s="2"/>
      <c r="E335" s="2"/>
      <c r="F335" s="81">
        <f>F336+F337</f>
        <v>50</v>
      </c>
    </row>
    <row r="336" spans="1:6" s="77" customFormat="1" ht="47.25" customHeight="1">
      <c r="A336" s="28" t="s">
        <v>445</v>
      </c>
      <c r="B336" s="105" t="s">
        <v>443</v>
      </c>
      <c r="C336" s="63">
        <v>200</v>
      </c>
      <c r="D336" s="64" t="s">
        <v>201</v>
      </c>
      <c r="E336" s="64" t="s">
        <v>201</v>
      </c>
      <c r="F336" s="65">
        <f>ведомств!F45</f>
        <v>15</v>
      </c>
    </row>
    <row r="337" spans="1:6" s="77" customFormat="1" ht="47.25" customHeight="1">
      <c r="A337" s="28" t="s">
        <v>957</v>
      </c>
      <c r="B337" s="105" t="s">
        <v>955</v>
      </c>
      <c r="C337" s="63">
        <v>200</v>
      </c>
      <c r="D337" s="64" t="s">
        <v>201</v>
      </c>
      <c r="E337" s="64" t="s">
        <v>201</v>
      </c>
      <c r="F337" s="65">
        <f>ведомств!F47</f>
        <v>35</v>
      </c>
    </row>
    <row r="338" spans="1:6" s="77" customFormat="1" ht="24.75" customHeight="1">
      <c r="A338" s="32" t="s">
        <v>571</v>
      </c>
      <c r="B338" s="41" t="s">
        <v>269</v>
      </c>
      <c r="C338" s="86"/>
      <c r="D338" s="87"/>
      <c r="E338" s="87"/>
      <c r="F338" s="88">
        <f>SUM(F339:F360)</f>
        <v>96947.966</v>
      </c>
    </row>
    <row r="339" spans="1:6" s="77" customFormat="1" ht="68.25" customHeight="1">
      <c r="A339" s="28" t="s">
        <v>787</v>
      </c>
      <c r="B339" s="40" t="s">
        <v>361</v>
      </c>
      <c r="C339" s="63">
        <v>100</v>
      </c>
      <c r="D339" s="64" t="s">
        <v>202</v>
      </c>
      <c r="E339" s="64" t="s">
        <v>6</v>
      </c>
      <c r="F339" s="34">
        <f>ведомств!F68</f>
        <v>19877.965</v>
      </c>
    </row>
    <row r="340" spans="1:6" s="77" customFormat="1" ht="45">
      <c r="A340" s="28" t="s">
        <v>582</v>
      </c>
      <c r="B340" s="40" t="s">
        <v>361</v>
      </c>
      <c r="C340" s="63">
        <v>200</v>
      </c>
      <c r="D340" s="64" t="s">
        <v>202</v>
      </c>
      <c r="E340" s="64" t="s">
        <v>6</v>
      </c>
      <c r="F340" s="34">
        <f>ведомств!F69</f>
        <v>2326.331</v>
      </c>
    </row>
    <row r="341" spans="1:6" s="77" customFormat="1" ht="33.75">
      <c r="A341" s="28" t="s">
        <v>581</v>
      </c>
      <c r="B341" s="40" t="s">
        <v>361</v>
      </c>
      <c r="C341" s="63">
        <v>800</v>
      </c>
      <c r="D341" s="64" t="s">
        <v>202</v>
      </c>
      <c r="E341" s="64" t="s">
        <v>6</v>
      </c>
      <c r="F341" s="34">
        <f>ведомств!F70</f>
        <v>35.866</v>
      </c>
    </row>
    <row r="342" spans="1:6" s="77" customFormat="1" ht="57" customHeight="1">
      <c r="A342" s="28" t="s">
        <v>358</v>
      </c>
      <c r="B342" s="40" t="s">
        <v>356</v>
      </c>
      <c r="C342" s="63">
        <v>100</v>
      </c>
      <c r="D342" s="64" t="s">
        <v>201</v>
      </c>
      <c r="E342" s="64" t="s">
        <v>197</v>
      </c>
      <c r="F342" s="34">
        <f>ведомств!F26</f>
        <v>11958.769</v>
      </c>
    </row>
    <row r="343" spans="1:6" s="77" customFormat="1" ht="33.75">
      <c r="A343" s="28" t="s">
        <v>360</v>
      </c>
      <c r="B343" s="40" t="s">
        <v>356</v>
      </c>
      <c r="C343" s="63">
        <v>200</v>
      </c>
      <c r="D343" s="64" t="s">
        <v>201</v>
      </c>
      <c r="E343" s="64" t="s">
        <v>197</v>
      </c>
      <c r="F343" s="34">
        <f>ведомств!F27</f>
        <v>1680.803</v>
      </c>
    </row>
    <row r="344" spans="1:6" s="77" customFormat="1" ht="33.75">
      <c r="A344" s="28" t="s">
        <v>359</v>
      </c>
      <c r="B344" s="40" t="s">
        <v>356</v>
      </c>
      <c r="C344" s="63">
        <v>800</v>
      </c>
      <c r="D344" s="64" t="s">
        <v>201</v>
      </c>
      <c r="E344" s="64" t="s">
        <v>197</v>
      </c>
      <c r="F344" s="34">
        <f>ведомств!F28</f>
        <v>17.966</v>
      </c>
    </row>
    <row r="345" spans="1:6" s="77" customFormat="1" ht="52.5" customHeight="1">
      <c r="A345" s="28" t="s">
        <v>894</v>
      </c>
      <c r="B345" s="40" t="s">
        <v>892</v>
      </c>
      <c r="C345" s="63">
        <v>200</v>
      </c>
      <c r="D345" s="64" t="s">
        <v>201</v>
      </c>
      <c r="E345" s="64" t="s">
        <v>197</v>
      </c>
      <c r="F345" s="34">
        <f>ведомств!F30</f>
        <v>79</v>
      </c>
    </row>
    <row r="346" spans="1:6" s="77" customFormat="1" ht="67.5">
      <c r="A346" s="28" t="s">
        <v>580</v>
      </c>
      <c r="B346" s="40" t="s">
        <v>362</v>
      </c>
      <c r="C346" s="63">
        <v>100</v>
      </c>
      <c r="D346" s="64" t="s">
        <v>202</v>
      </c>
      <c r="E346" s="64" t="s">
        <v>6</v>
      </c>
      <c r="F346" s="34">
        <f>ведомств!F72</f>
        <v>1937.21</v>
      </c>
    </row>
    <row r="347" spans="1:6" s="77" customFormat="1" ht="33.75">
      <c r="A347" s="28" t="s">
        <v>577</v>
      </c>
      <c r="B347" s="40" t="s">
        <v>362</v>
      </c>
      <c r="C347" s="63">
        <v>200</v>
      </c>
      <c r="D347" s="64" t="s">
        <v>202</v>
      </c>
      <c r="E347" s="64" t="s">
        <v>6</v>
      </c>
      <c r="F347" s="34">
        <f>ведомств!F73</f>
        <v>651.911</v>
      </c>
    </row>
    <row r="348" spans="1:6" s="77" customFormat="1" ht="80.25" customHeight="1">
      <c r="A348" s="28" t="s">
        <v>578</v>
      </c>
      <c r="B348" s="40" t="s">
        <v>363</v>
      </c>
      <c r="C348" s="63">
        <v>100</v>
      </c>
      <c r="D348" s="64" t="s">
        <v>202</v>
      </c>
      <c r="E348" s="64" t="s">
        <v>6</v>
      </c>
      <c r="F348" s="34">
        <f>ведомств!F75</f>
        <v>26157.75</v>
      </c>
    </row>
    <row r="349" spans="1:6" s="77" customFormat="1" ht="56.25">
      <c r="A349" s="28" t="s">
        <v>579</v>
      </c>
      <c r="B349" s="40" t="s">
        <v>363</v>
      </c>
      <c r="C349" s="63">
        <v>200</v>
      </c>
      <c r="D349" s="64" t="s">
        <v>202</v>
      </c>
      <c r="E349" s="64" t="s">
        <v>6</v>
      </c>
      <c r="F349" s="34">
        <f>ведомств!F76</f>
        <v>11556.317</v>
      </c>
    </row>
    <row r="350" spans="1:6" s="77" customFormat="1" ht="67.5">
      <c r="A350" s="28" t="s">
        <v>576</v>
      </c>
      <c r="B350" s="40" t="s">
        <v>363</v>
      </c>
      <c r="C350" s="63">
        <v>600</v>
      </c>
      <c r="D350" s="64" t="s">
        <v>202</v>
      </c>
      <c r="E350" s="64" t="s">
        <v>6</v>
      </c>
      <c r="F350" s="34">
        <f>ведомств!F78</f>
        <v>8192.886</v>
      </c>
    </row>
    <row r="351" spans="1:6" s="77" customFormat="1" ht="67.5">
      <c r="A351" s="28" t="s">
        <v>874</v>
      </c>
      <c r="B351" s="40" t="s">
        <v>363</v>
      </c>
      <c r="C351" s="63">
        <v>400</v>
      </c>
      <c r="D351" s="64" t="s">
        <v>202</v>
      </c>
      <c r="E351" s="64" t="s">
        <v>6</v>
      </c>
      <c r="F351" s="34">
        <f>ведомств!F77</f>
        <v>7326.148</v>
      </c>
    </row>
    <row r="352" spans="1:6" s="77" customFormat="1" ht="56.25">
      <c r="A352" s="28" t="s">
        <v>579</v>
      </c>
      <c r="B352" s="40" t="s">
        <v>363</v>
      </c>
      <c r="C352" s="63">
        <v>200</v>
      </c>
      <c r="D352" s="64" t="s">
        <v>202</v>
      </c>
      <c r="E352" s="64" t="s">
        <v>198</v>
      </c>
      <c r="F352" s="34">
        <f>ведомств!F288</f>
        <v>89.671</v>
      </c>
    </row>
    <row r="353" spans="1:6" s="77" customFormat="1" ht="67.5">
      <c r="A353" s="28" t="s">
        <v>874</v>
      </c>
      <c r="B353" s="40" t="s">
        <v>363</v>
      </c>
      <c r="C353" s="63">
        <v>400</v>
      </c>
      <c r="D353" s="64" t="s">
        <v>202</v>
      </c>
      <c r="E353" s="64" t="s">
        <v>198</v>
      </c>
      <c r="F353" s="34">
        <f>ведомств!F289</f>
        <v>1362.112</v>
      </c>
    </row>
    <row r="354" spans="1:6" s="77" customFormat="1" ht="45" customHeight="1">
      <c r="A354" s="28" t="s">
        <v>575</v>
      </c>
      <c r="B354" s="40" t="s">
        <v>363</v>
      </c>
      <c r="C354" s="63">
        <v>800</v>
      </c>
      <c r="D354" s="64" t="s">
        <v>202</v>
      </c>
      <c r="E354" s="64" t="s">
        <v>6</v>
      </c>
      <c r="F354" s="34">
        <f>ведомств!F79</f>
        <v>524.404</v>
      </c>
    </row>
    <row r="355" spans="1:6" s="77" customFormat="1" ht="69.75" customHeight="1">
      <c r="A355" s="28" t="s">
        <v>1034</v>
      </c>
      <c r="B355" s="40" t="s">
        <v>1032</v>
      </c>
      <c r="C355" s="63">
        <v>200</v>
      </c>
      <c r="D355" s="64" t="s">
        <v>202</v>
      </c>
      <c r="E355" s="64" t="s">
        <v>6</v>
      </c>
      <c r="F355" s="34">
        <f>ведомств!F81</f>
        <v>143.971</v>
      </c>
    </row>
    <row r="356" spans="1:6" s="77" customFormat="1" ht="59.25" customHeight="1">
      <c r="A356" s="28" t="s">
        <v>365</v>
      </c>
      <c r="B356" s="40" t="s">
        <v>364</v>
      </c>
      <c r="C356" s="63">
        <v>200</v>
      </c>
      <c r="D356" s="64" t="s">
        <v>202</v>
      </c>
      <c r="E356" s="64" t="s">
        <v>6</v>
      </c>
      <c r="F356" s="34">
        <f>ведомств!F83</f>
        <v>1490.836</v>
      </c>
    </row>
    <row r="357" spans="1:6" s="77" customFormat="1" ht="59.25" customHeight="1">
      <c r="A357" s="28" t="s">
        <v>1025</v>
      </c>
      <c r="B357" s="40" t="s">
        <v>364</v>
      </c>
      <c r="C357" s="63">
        <v>300</v>
      </c>
      <c r="D357" s="64" t="s">
        <v>202</v>
      </c>
      <c r="E357" s="64" t="s">
        <v>6</v>
      </c>
      <c r="F357" s="34">
        <f>ведомств!F84</f>
        <v>50</v>
      </c>
    </row>
    <row r="358" spans="1:6" s="77" customFormat="1" ht="70.5" customHeight="1">
      <c r="A358" s="28" t="s">
        <v>895</v>
      </c>
      <c r="B358" s="40" t="s">
        <v>364</v>
      </c>
      <c r="C358" s="63">
        <v>600</v>
      </c>
      <c r="D358" s="64" t="s">
        <v>202</v>
      </c>
      <c r="E358" s="64" t="s">
        <v>6</v>
      </c>
      <c r="F358" s="34">
        <f>ведомств!F85</f>
        <v>1254.023</v>
      </c>
    </row>
    <row r="359" spans="1:6" s="77" customFormat="1" ht="59.25" customHeight="1">
      <c r="A359" s="28" t="s">
        <v>365</v>
      </c>
      <c r="B359" s="40" t="s">
        <v>364</v>
      </c>
      <c r="C359" s="63">
        <v>200</v>
      </c>
      <c r="D359" s="64" t="s">
        <v>201</v>
      </c>
      <c r="E359" s="64" t="s">
        <v>197</v>
      </c>
      <c r="F359" s="34">
        <f>ведомств!F32</f>
        <v>97.937</v>
      </c>
    </row>
    <row r="360" spans="1:6" s="77" customFormat="1" ht="33.75" customHeight="1">
      <c r="A360" s="28" t="s">
        <v>602</v>
      </c>
      <c r="B360" s="40" t="s">
        <v>601</v>
      </c>
      <c r="C360" s="63">
        <v>200</v>
      </c>
      <c r="D360" s="64" t="s">
        <v>202</v>
      </c>
      <c r="E360" s="64" t="s">
        <v>6</v>
      </c>
      <c r="F360" s="34">
        <f>ведомств!F622</f>
        <v>136.09</v>
      </c>
    </row>
    <row r="361" spans="1:6" s="77" customFormat="1" ht="11.25">
      <c r="A361" s="97" t="s">
        <v>180</v>
      </c>
      <c r="B361" s="80" t="s">
        <v>181</v>
      </c>
      <c r="C361" s="80"/>
      <c r="D361" s="80"/>
      <c r="E361" s="2"/>
      <c r="F361" s="81">
        <f>SUM(F362:F362)</f>
        <v>799.458</v>
      </c>
    </row>
    <row r="362" spans="1:6" s="77" customFormat="1" ht="45">
      <c r="A362" s="28" t="s">
        <v>569</v>
      </c>
      <c r="B362" s="63" t="s">
        <v>247</v>
      </c>
      <c r="C362" s="63">
        <v>200</v>
      </c>
      <c r="D362" s="64" t="s">
        <v>199</v>
      </c>
      <c r="E362" s="64" t="s">
        <v>199</v>
      </c>
      <c r="F362" s="34">
        <f>ведомств!F258</f>
        <v>799.458</v>
      </c>
    </row>
    <row r="363" spans="1:6" s="77" customFormat="1" ht="33.75">
      <c r="A363" s="129" t="s">
        <v>628</v>
      </c>
      <c r="B363" s="1" t="s">
        <v>625</v>
      </c>
      <c r="C363" s="63"/>
      <c r="D363" s="64"/>
      <c r="E363" s="64"/>
      <c r="F363" s="35">
        <f>F365+F364</f>
        <v>99720.988</v>
      </c>
    </row>
    <row r="364" spans="1:6" s="77" customFormat="1" ht="45">
      <c r="A364" s="125" t="s">
        <v>885</v>
      </c>
      <c r="B364" s="40" t="s">
        <v>883</v>
      </c>
      <c r="C364" s="63">
        <v>400</v>
      </c>
      <c r="D364" s="64" t="s">
        <v>199</v>
      </c>
      <c r="E364" s="64" t="s">
        <v>6</v>
      </c>
      <c r="F364" s="34">
        <f>ведомств!F217</f>
        <v>23730.3</v>
      </c>
    </row>
    <row r="365" spans="1:6" s="77" customFormat="1" ht="45">
      <c r="A365" s="125" t="s">
        <v>884</v>
      </c>
      <c r="B365" s="40" t="s">
        <v>627</v>
      </c>
      <c r="C365" s="63">
        <v>400</v>
      </c>
      <c r="D365" s="64" t="s">
        <v>199</v>
      </c>
      <c r="E365" s="64" t="s">
        <v>6</v>
      </c>
      <c r="F365" s="34">
        <f>ведомств!F215</f>
        <v>75990.688</v>
      </c>
    </row>
    <row r="366" spans="1:6" s="79" customFormat="1" ht="11.25">
      <c r="A366" s="30" t="s">
        <v>142</v>
      </c>
      <c r="B366" s="39" t="s">
        <v>92</v>
      </c>
      <c r="C366" s="80"/>
      <c r="D366" s="80"/>
      <c r="E366" s="80"/>
      <c r="F366" s="81">
        <f>F375+F377+F406+F410+F414+F449+F451+F370+F371+F367+F368+F374+F372+F369+F420+F416+F373+F418</f>
        <v>156315.74500000005</v>
      </c>
    </row>
    <row r="367" spans="1:6" s="77" customFormat="1" ht="67.5">
      <c r="A367" s="28" t="s">
        <v>388</v>
      </c>
      <c r="B367" s="40" t="s">
        <v>480</v>
      </c>
      <c r="C367" s="63">
        <v>100</v>
      </c>
      <c r="D367" s="64" t="s">
        <v>197</v>
      </c>
      <c r="E367" s="64" t="s">
        <v>198</v>
      </c>
      <c r="F367" s="65">
        <f>ведомств!F599</f>
        <v>1090.128</v>
      </c>
    </row>
    <row r="368" spans="1:6" s="77" customFormat="1" ht="45">
      <c r="A368" s="28" t="s">
        <v>507</v>
      </c>
      <c r="B368" s="40" t="s">
        <v>480</v>
      </c>
      <c r="C368" s="63">
        <v>200</v>
      </c>
      <c r="D368" s="64" t="s">
        <v>197</v>
      </c>
      <c r="E368" s="64" t="s">
        <v>198</v>
      </c>
      <c r="F368" s="65">
        <f>ведомств!F600</f>
        <v>382.172</v>
      </c>
    </row>
    <row r="369" spans="1:6" s="77" customFormat="1" ht="39.75" customHeight="1">
      <c r="A369" s="28" t="s">
        <v>729</v>
      </c>
      <c r="B369" s="40" t="s">
        <v>480</v>
      </c>
      <c r="C369" s="63">
        <v>800</v>
      </c>
      <c r="D369" s="64" t="s">
        <v>197</v>
      </c>
      <c r="E369" s="64" t="s">
        <v>198</v>
      </c>
      <c r="F369" s="65">
        <f>ведомств!F601</f>
        <v>56</v>
      </c>
    </row>
    <row r="370" spans="1:6" s="79" customFormat="1" ht="177" customHeight="1">
      <c r="A370" s="28" t="s">
        <v>386</v>
      </c>
      <c r="B370" s="40" t="s">
        <v>385</v>
      </c>
      <c r="C370" s="63">
        <v>100</v>
      </c>
      <c r="D370" s="64" t="s">
        <v>6</v>
      </c>
      <c r="E370" s="63">
        <v>13</v>
      </c>
      <c r="F370" s="65">
        <f>ведомств!F590</f>
        <v>130.1</v>
      </c>
    </row>
    <row r="371" spans="1:6" s="79" customFormat="1" ht="78.75">
      <c r="A371" s="28" t="s">
        <v>314</v>
      </c>
      <c r="B371" s="40" t="s">
        <v>393</v>
      </c>
      <c r="C371" s="63">
        <v>100</v>
      </c>
      <c r="D371" s="64" t="s">
        <v>199</v>
      </c>
      <c r="E371" s="63" t="s">
        <v>199</v>
      </c>
      <c r="F371" s="65">
        <f>ведомств!F261</f>
        <v>60.7</v>
      </c>
    </row>
    <row r="372" spans="1:6" s="79" customFormat="1" ht="66" customHeight="1">
      <c r="A372" s="28" t="s">
        <v>727</v>
      </c>
      <c r="B372" s="40" t="s">
        <v>393</v>
      </c>
      <c r="C372" s="63">
        <v>200</v>
      </c>
      <c r="D372" s="64" t="s">
        <v>199</v>
      </c>
      <c r="E372" s="63" t="s">
        <v>199</v>
      </c>
      <c r="F372" s="65">
        <f>ведомств!F262</f>
        <v>6.7</v>
      </c>
    </row>
    <row r="373" spans="1:6" s="79" customFormat="1" ht="66" customHeight="1">
      <c r="A373" s="28" t="s">
        <v>1004</v>
      </c>
      <c r="B373" s="40" t="s">
        <v>1002</v>
      </c>
      <c r="C373" s="63">
        <v>100</v>
      </c>
      <c r="D373" s="64" t="s">
        <v>6</v>
      </c>
      <c r="E373" s="63">
        <v>13</v>
      </c>
      <c r="F373" s="65">
        <f>ведомств!F192+ведомств!F592+ведомств!F653+ведомств!F851</f>
        <v>745.829</v>
      </c>
    </row>
    <row r="374" spans="1:6" s="79" customFormat="1" ht="35.25" customHeight="1">
      <c r="A374" s="28" t="s">
        <v>688</v>
      </c>
      <c r="B374" s="40" t="s">
        <v>686</v>
      </c>
      <c r="C374" s="63">
        <v>200</v>
      </c>
      <c r="D374" s="64" t="s">
        <v>6</v>
      </c>
      <c r="E374" s="63">
        <v>13</v>
      </c>
      <c r="F374" s="65">
        <f>ведомств!F853</f>
        <v>81.877</v>
      </c>
    </row>
    <row r="375" spans="1:6" s="79" customFormat="1" ht="78.75">
      <c r="A375" s="30" t="s">
        <v>140</v>
      </c>
      <c r="B375" s="39" t="s">
        <v>59</v>
      </c>
      <c r="C375" s="80"/>
      <c r="D375" s="80"/>
      <c r="E375" s="80"/>
      <c r="F375" s="81">
        <f>SUM(F376:F376)</f>
        <v>0.5</v>
      </c>
    </row>
    <row r="376" spans="1:6" s="77" customFormat="1" ht="58.5" customHeight="1">
      <c r="A376" s="28" t="s">
        <v>313</v>
      </c>
      <c r="B376" s="40" t="s">
        <v>296</v>
      </c>
      <c r="C376" s="63">
        <v>200</v>
      </c>
      <c r="D376" s="64" t="s">
        <v>6</v>
      </c>
      <c r="E376" s="64" t="s">
        <v>199</v>
      </c>
      <c r="F376" s="34">
        <f>ведомств!F564</f>
        <v>0.5</v>
      </c>
    </row>
    <row r="377" spans="1:6" s="79" customFormat="1" ht="11.25">
      <c r="A377" s="30" t="s">
        <v>91</v>
      </c>
      <c r="B377" s="1" t="s">
        <v>93</v>
      </c>
      <c r="C377" s="80"/>
      <c r="D377" s="80"/>
      <c r="E377" s="80"/>
      <c r="F377" s="81">
        <f>SUM(F378:F405)</f>
        <v>102391.966</v>
      </c>
    </row>
    <row r="378" spans="1:6" s="77" customFormat="1" ht="33.75">
      <c r="A378" s="28" t="s">
        <v>174</v>
      </c>
      <c r="B378" s="40" t="s">
        <v>104</v>
      </c>
      <c r="C378" s="63">
        <v>200</v>
      </c>
      <c r="D378" s="64" t="s">
        <v>6</v>
      </c>
      <c r="E378" s="63">
        <v>13</v>
      </c>
      <c r="F378" s="34">
        <f>ведомств!F595</f>
        <v>2492.958</v>
      </c>
    </row>
    <row r="379" spans="1:6" s="77" customFormat="1" ht="22.5">
      <c r="A379" s="28" t="s">
        <v>860</v>
      </c>
      <c r="B379" s="40" t="s">
        <v>104</v>
      </c>
      <c r="C379" s="63">
        <v>800</v>
      </c>
      <c r="D379" s="64" t="s">
        <v>6</v>
      </c>
      <c r="E379" s="63">
        <v>13</v>
      </c>
      <c r="F379" s="34">
        <f>ведомств!F596+ведомств!F856+ведомств!F655</f>
        <v>2121.462</v>
      </c>
    </row>
    <row r="380" spans="1:6" s="77" customFormat="1" ht="22.5">
      <c r="A380" s="28" t="s">
        <v>860</v>
      </c>
      <c r="B380" s="40" t="s">
        <v>104</v>
      </c>
      <c r="C380" s="63">
        <v>800</v>
      </c>
      <c r="D380" s="64" t="s">
        <v>199</v>
      </c>
      <c r="E380" s="64" t="s">
        <v>199</v>
      </c>
      <c r="F380" s="34">
        <f>ведомств!F272</f>
        <v>2158.089</v>
      </c>
    </row>
    <row r="381" spans="1:6" s="77" customFormat="1" ht="56.25" customHeight="1">
      <c r="A381" s="28" t="s">
        <v>11</v>
      </c>
      <c r="B381" s="63" t="s">
        <v>58</v>
      </c>
      <c r="C381" s="63">
        <v>100</v>
      </c>
      <c r="D381" s="64" t="s">
        <v>6</v>
      </c>
      <c r="E381" s="64" t="s">
        <v>200</v>
      </c>
      <c r="F381" s="34">
        <f>ведомств!F821</f>
        <v>1460.445</v>
      </c>
    </row>
    <row r="382" spans="1:6" s="77" customFormat="1" ht="56.25">
      <c r="A382" s="28" t="s">
        <v>145</v>
      </c>
      <c r="B382" s="63" t="s">
        <v>103</v>
      </c>
      <c r="C382" s="63">
        <v>100</v>
      </c>
      <c r="D382" s="64" t="s">
        <v>6</v>
      </c>
      <c r="E382" s="64" t="s">
        <v>196</v>
      </c>
      <c r="F382" s="34">
        <f>ведомств!F550</f>
        <v>2032.276</v>
      </c>
    </row>
    <row r="383" spans="1:6" s="77" customFormat="1" ht="60.75" customHeight="1">
      <c r="A383" s="28" t="s">
        <v>7</v>
      </c>
      <c r="B383" s="63" t="s">
        <v>99</v>
      </c>
      <c r="C383" s="63">
        <v>100</v>
      </c>
      <c r="D383" s="64" t="s">
        <v>148</v>
      </c>
      <c r="E383" s="64" t="s">
        <v>197</v>
      </c>
      <c r="F383" s="34">
        <f>ведомств!F832</f>
        <v>1595.073</v>
      </c>
    </row>
    <row r="384" spans="1:6" s="77" customFormat="1" ht="57.75" customHeight="1">
      <c r="A384" s="28" t="s">
        <v>146</v>
      </c>
      <c r="B384" s="40" t="s">
        <v>95</v>
      </c>
      <c r="C384" s="63">
        <v>100</v>
      </c>
      <c r="D384" s="64" t="s">
        <v>6</v>
      </c>
      <c r="E384" s="64" t="s">
        <v>197</v>
      </c>
      <c r="F384" s="34">
        <f>ведомств!F828</f>
        <v>3137.489</v>
      </c>
    </row>
    <row r="385" spans="1:6" s="77" customFormat="1" ht="35.25" customHeight="1">
      <c r="A385" s="28" t="s">
        <v>175</v>
      </c>
      <c r="B385" s="40" t="s">
        <v>95</v>
      </c>
      <c r="C385" s="63">
        <v>200</v>
      </c>
      <c r="D385" s="64" t="s">
        <v>6</v>
      </c>
      <c r="E385" s="64" t="s">
        <v>197</v>
      </c>
      <c r="F385" s="34">
        <f>ведомств!F829</f>
        <v>983.022</v>
      </c>
    </row>
    <row r="386" spans="1:6" s="77" customFormat="1" ht="21.75" customHeight="1">
      <c r="A386" s="28" t="s">
        <v>147</v>
      </c>
      <c r="B386" s="40" t="s">
        <v>95</v>
      </c>
      <c r="C386" s="63">
        <v>800</v>
      </c>
      <c r="D386" s="64" t="s">
        <v>6</v>
      </c>
      <c r="E386" s="64" t="s">
        <v>197</v>
      </c>
      <c r="F386" s="34">
        <f>ведомств!F830</f>
        <v>18.502</v>
      </c>
    </row>
    <row r="387" spans="1:6" s="77" customFormat="1" ht="57" customHeight="1">
      <c r="A387" s="28" t="s">
        <v>146</v>
      </c>
      <c r="B387" s="40" t="s">
        <v>95</v>
      </c>
      <c r="C387" s="63">
        <v>100</v>
      </c>
      <c r="D387" s="64" t="s">
        <v>6</v>
      </c>
      <c r="E387" s="64" t="s">
        <v>198</v>
      </c>
      <c r="F387" s="34">
        <f>ведомств!F556</f>
        <v>30220.992</v>
      </c>
    </row>
    <row r="388" spans="1:6" s="77" customFormat="1" ht="33.75">
      <c r="A388" s="28" t="s">
        <v>176</v>
      </c>
      <c r="B388" s="40" t="s">
        <v>95</v>
      </c>
      <c r="C388" s="63">
        <v>200</v>
      </c>
      <c r="D388" s="64" t="s">
        <v>6</v>
      </c>
      <c r="E388" s="64" t="s">
        <v>198</v>
      </c>
      <c r="F388" s="34">
        <f>ведомств!F557</f>
        <v>4156.301</v>
      </c>
    </row>
    <row r="389" spans="1:6" s="77" customFormat="1" ht="21.75" customHeight="1">
      <c r="A389" s="28" t="s">
        <v>177</v>
      </c>
      <c r="B389" s="40" t="s">
        <v>95</v>
      </c>
      <c r="C389" s="63">
        <v>800</v>
      </c>
      <c r="D389" s="64" t="s">
        <v>6</v>
      </c>
      <c r="E389" s="64" t="s">
        <v>198</v>
      </c>
      <c r="F389" s="34">
        <f>ведомств!F558</f>
        <v>104.068</v>
      </c>
    </row>
    <row r="390" spans="1:6" s="77" customFormat="1" ht="58.5" customHeight="1">
      <c r="A390" s="28" t="s">
        <v>146</v>
      </c>
      <c r="B390" s="40" t="s">
        <v>95</v>
      </c>
      <c r="C390" s="63">
        <v>100</v>
      </c>
      <c r="D390" s="64" t="s">
        <v>6</v>
      </c>
      <c r="E390" s="64" t="s">
        <v>200</v>
      </c>
      <c r="F390" s="34">
        <f>ведомств!F694+ведомств!F646</f>
        <v>15725.146</v>
      </c>
    </row>
    <row r="391" spans="1:6" s="77" customFormat="1" ht="33.75">
      <c r="A391" s="28" t="s">
        <v>176</v>
      </c>
      <c r="B391" s="40" t="s">
        <v>95</v>
      </c>
      <c r="C391" s="63">
        <v>200</v>
      </c>
      <c r="D391" s="64" t="s">
        <v>6</v>
      </c>
      <c r="E391" s="64" t="s">
        <v>200</v>
      </c>
      <c r="F391" s="34">
        <f>ведомств!F695+ведомств!F647</f>
        <v>1568.3990000000001</v>
      </c>
    </row>
    <row r="392" spans="1:6" s="77" customFormat="1" ht="22.5">
      <c r="A392" s="28" t="s">
        <v>177</v>
      </c>
      <c r="B392" s="40" t="s">
        <v>95</v>
      </c>
      <c r="C392" s="63">
        <v>800</v>
      </c>
      <c r="D392" s="64" t="s">
        <v>6</v>
      </c>
      <c r="E392" s="64" t="s">
        <v>200</v>
      </c>
      <c r="F392" s="34">
        <f>ведомств!F648</f>
        <v>1.644</v>
      </c>
    </row>
    <row r="393" spans="1:6" s="77" customFormat="1" ht="54.75" customHeight="1">
      <c r="A393" s="28" t="s">
        <v>146</v>
      </c>
      <c r="B393" s="40" t="s">
        <v>95</v>
      </c>
      <c r="C393" s="63">
        <v>100</v>
      </c>
      <c r="D393" s="64" t="s">
        <v>202</v>
      </c>
      <c r="E393" s="64" t="s">
        <v>198</v>
      </c>
      <c r="F393" s="34">
        <f>ведомств!F104</f>
        <v>1586.18</v>
      </c>
    </row>
    <row r="394" spans="1:6" s="77" customFormat="1" ht="55.5" customHeight="1">
      <c r="A394" s="28" t="s">
        <v>146</v>
      </c>
      <c r="B394" s="40" t="s">
        <v>95</v>
      </c>
      <c r="C394" s="63">
        <v>100</v>
      </c>
      <c r="D394" s="64" t="s">
        <v>6</v>
      </c>
      <c r="E394" s="64" t="s">
        <v>18</v>
      </c>
      <c r="F394" s="34">
        <f>ведомств!F859</f>
        <v>11621.791</v>
      </c>
    </row>
    <row r="395" spans="1:6" s="77" customFormat="1" ht="33.75">
      <c r="A395" s="28" t="s">
        <v>183</v>
      </c>
      <c r="B395" s="40" t="s">
        <v>95</v>
      </c>
      <c r="C395" s="63">
        <v>200</v>
      </c>
      <c r="D395" s="64" t="s">
        <v>6</v>
      </c>
      <c r="E395" s="64" t="s">
        <v>18</v>
      </c>
      <c r="F395" s="34">
        <f>ведомств!F860</f>
        <v>1060.25</v>
      </c>
    </row>
    <row r="396" spans="1:6" s="77" customFormat="1" ht="22.5">
      <c r="A396" s="28" t="s">
        <v>177</v>
      </c>
      <c r="B396" s="40" t="s">
        <v>95</v>
      </c>
      <c r="C396" s="63">
        <v>800</v>
      </c>
      <c r="D396" s="64" t="s">
        <v>6</v>
      </c>
      <c r="E396" s="64" t="s">
        <v>18</v>
      </c>
      <c r="F396" s="34">
        <f>ведомств!F861</f>
        <v>510.669</v>
      </c>
    </row>
    <row r="397" spans="1:6" s="77" customFormat="1" ht="67.5">
      <c r="A397" s="28" t="s">
        <v>146</v>
      </c>
      <c r="B397" s="40" t="s">
        <v>95</v>
      </c>
      <c r="C397" s="63">
        <v>100</v>
      </c>
      <c r="D397" s="64" t="s">
        <v>197</v>
      </c>
      <c r="E397" s="64" t="s">
        <v>198</v>
      </c>
      <c r="F397" s="34">
        <f>ведомств!F604</f>
        <v>192.066</v>
      </c>
    </row>
    <row r="398" spans="1:6" s="77" customFormat="1" ht="56.25" customHeight="1">
      <c r="A398" s="28" t="s">
        <v>146</v>
      </c>
      <c r="B398" s="40" t="s">
        <v>95</v>
      </c>
      <c r="C398" s="63">
        <v>100</v>
      </c>
      <c r="D398" s="64" t="s">
        <v>199</v>
      </c>
      <c r="E398" s="64" t="s">
        <v>199</v>
      </c>
      <c r="F398" s="34">
        <f>ведомств!F266</f>
        <v>13165.899</v>
      </c>
    </row>
    <row r="399" spans="1:6" s="77" customFormat="1" ht="33.75">
      <c r="A399" s="28" t="s">
        <v>176</v>
      </c>
      <c r="B399" s="40" t="s">
        <v>95</v>
      </c>
      <c r="C399" s="63">
        <v>200</v>
      </c>
      <c r="D399" s="64" t="s">
        <v>199</v>
      </c>
      <c r="E399" s="64" t="s">
        <v>199</v>
      </c>
      <c r="F399" s="34">
        <f>ведомств!F267</f>
        <v>1766.082</v>
      </c>
    </row>
    <row r="400" spans="1:6" s="77" customFormat="1" ht="22.5">
      <c r="A400" s="28" t="s">
        <v>177</v>
      </c>
      <c r="B400" s="40" t="s">
        <v>95</v>
      </c>
      <c r="C400" s="63">
        <v>800</v>
      </c>
      <c r="D400" s="64" t="s">
        <v>199</v>
      </c>
      <c r="E400" s="64" t="s">
        <v>199</v>
      </c>
      <c r="F400" s="34">
        <f>ведомств!F268</f>
        <v>133.533</v>
      </c>
    </row>
    <row r="401" spans="1:6" s="77" customFormat="1" ht="57" customHeight="1">
      <c r="A401" s="28" t="s">
        <v>146</v>
      </c>
      <c r="B401" s="40" t="s">
        <v>95</v>
      </c>
      <c r="C401" s="63">
        <v>100</v>
      </c>
      <c r="D401" s="64" t="s">
        <v>201</v>
      </c>
      <c r="E401" s="64" t="s">
        <v>203</v>
      </c>
      <c r="F401" s="34">
        <f>ведомств!F531</f>
        <v>2037.807</v>
      </c>
    </row>
    <row r="402" spans="1:6" s="77" customFormat="1" ht="57" customHeight="1">
      <c r="A402" s="28" t="s">
        <v>146</v>
      </c>
      <c r="B402" s="40" t="s">
        <v>95</v>
      </c>
      <c r="C402" s="63">
        <v>100</v>
      </c>
      <c r="D402" s="64" t="s">
        <v>15</v>
      </c>
      <c r="E402" s="64" t="s">
        <v>200</v>
      </c>
      <c r="F402" s="34">
        <f>ведомств!F811</f>
        <v>1027.207</v>
      </c>
    </row>
    <row r="403" spans="1:6" s="77" customFormat="1" ht="57" customHeight="1">
      <c r="A403" s="28" t="s">
        <v>146</v>
      </c>
      <c r="B403" s="40" t="s">
        <v>95</v>
      </c>
      <c r="C403" s="63">
        <v>100</v>
      </c>
      <c r="D403" s="64" t="s">
        <v>16</v>
      </c>
      <c r="E403" s="64" t="s">
        <v>199</v>
      </c>
      <c r="F403" s="34">
        <f>ведомств!F188</f>
        <v>774.815</v>
      </c>
    </row>
    <row r="404" spans="1:6" s="77" customFormat="1" ht="59.25" customHeight="1">
      <c r="A404" s="28" t="s">
        <v>10</v>
      </c>
      <c r="B404" s="40" t="s">
        <v>106</v>
      </c>
      <c r="C404" s="63">
        <v>100</v>
      </c>
      <c r="D404" s="64" t="s">
        <v>6</v>
      </c>
      <c r="E404" s="64" t="s">
        <v>200</v>
      </c>
      <c r="F404" s="34">
        <f>ведомств!F818</f>
        <v>649.611</v>
      </c>
    </row>
    <row r="405" spans="1:6" s="77" customFormat="1" ht="33.75">
      <c r="A405" s="28" t="s">
        <v>315</v>
      </c>
      <c r="B405" s="40" t="s">
        <v>106</v>
      </c>
      <c r="C405" s="63">
        <v>200</v>
      </c>
      <c r="D405" s="64" t="s">
        <v>6</v>
      </c>
      <c r="E405" s="64" t="s">
        <v>200</v>
      </c>
      <c r="F405" s="34">
        <f>ведомств!F819</f>
        <v>90.19</v>
      </c>
    </row>
    <row r="406" spans="1:6" s="79" customFormat="1" ht="22.5">
      <c r="A406" s="30" t="s">
        <v>100</v>
      </c>
      <c r="B406" s="80" t="s">
        <v>101</v>
      </c>
      <c r="C406" s="80"/>
      <c r="D406" s="2"/>
      <c r="E406" s="2"/>
      <c r="F406" s="81">
        <f>SUM(F407:F409)</f>
        <v>4542.697999999999</v>
      </c>
    </row>
    <row r="407" spans="1:6" s="79" customFormat="1" ht="50.25" customHeight="1">
      <c r="A407" s="28" t="s">
        <v>815</v>
      </c>
      <c r="B407" s="63" t="s">
        <v>105</v>
      </c>
      <c r="C407" s="63">
        <v>200</v>
      </c>
      <c r="D407" s="64" t="s">
        <v>15</v>
      </c>
      <c r="E407" s="64" t="s">
        <v>197</v>
      </c>
      <c r="F407" s="81">
        <f>ведомств!F748</f>
        <v>61.639</v>
      </c>
    </row>
    <row r="408" spans="1:6" s="79" customFormat="1" ht="33.75">
      <c r="A408" s="28" t="s">
        <v>78</v>
      </c>
      <c r="B408" s="63" t="s">
        <v>105</v>
      </c>
      <c r="C408" s="63">
        <v>300</v>
      </c>
      <c r="D408" s="64" t="s">
        <v>15</v>
      </c>
      <c r="E408" s="64" t="s">
        <v>197</v>
      </c>
      <c r="F408" s="65">
        <f>ведомств!F749</f>
        <v>4209.846</v>
      </c>
    </row>
    <row r="409" spans="1:6" s="77" customFormat="1" ht="22.5">
      <c r="A409" s="28" t="s">
        <v>79</v>
      </c>
      <c r="B409" s="63" t="s">
        <v>102</v>
      </c>
      <c r="C409" s="63">
        <v>300</v>
      </c>
      <c r="D409" s="64" t="s">
        <v>15</v>
      </c>
      <c r="E409" s="64" t="s">
        <v>197</v>
      </c>
      <c r="F409" s="65">
        <f>ведомств!F837+ведомств!F635</f>
        <v>271.21299999999997</v>
      </c>
    </row>
    <row r="410" spans="1:6" s="77" customFormat="1" ht="33.75">
      <c r="A410" s="30" t="s">
        <v>317</v>
      </c>
      <c r="B410" s="80" t="s">
        <v>316</v>
      </c>
      <c r="C410" s="80"/>
      <c r="D410" s="2"/>
      <c r="E410" s="2"/>
      <c r="F410" s="81">
        <f>SUM(F411:F413)</f>
        <v>15265.312000000002</v>
      </c>
    </row>
    <row r="411" spans="1:6" s="77" customFormat="1" ht="45">
      <c r="A411" s="28" t="s">
        <v>536</v>
      </c>
      <c r="B411" s="40" t="s">
        <v>287</v>
      </c>
      <c r="C411" s="63">
        <v>500</v>
      </c>
      <c r="D411" s="64" t="s">
        <v>199</v>
      </c>
      <c r="E411" s="64" t="s">
        <v>197</v>
      </c>
      <c r="F411" s="65">
        <f>ведомств!F668</f>
        <v>55</v>
      </c>
    </row>
    <row r="412" spans="1:6" s="77" customFormat="1" ht="45">
      <c r="A412" s="28" t="s">
        <v>536</v>
      </c>
      <c r="B412" s="40" t="s">
        <v>287</v>
      </c>
      <c r="C412" s="63">
        <v>500</v>
      </c>
      <c r="D412" s="64" t="s">
        <v>199</v>
      </c>
      <c r="E412" s="64" t="s">
        <v>199</v>
      </c>
      <c r="F412" s="65">
        <f>ведомств!F674</f>
        <v>1866.112</v>
      </c>
    </row>
    <row r="413" spans="1:6" s="77" customFormat="1" ht="67.5">
      <c r="A413" s="28" t="s">
        <v>511</v>
      </c>
      <c r="B413" s="40" t="s">
        <v>510</v>
      </c>
      <c r="C413" s="63">
        <v>500</v>
      </c>
      <c r="D413" s="64" t="s">
        <v>19</v>
      </c>
      <c r="E413" s="64" t="s">
        <v>197</v>
      </c>
      <c r="F413" s="65">
        <f>ведомств!F687</f>
        <v>13344.2</v>
      </c>
    </row>
    <row r="414" spans="1:6" s="79" customFormat="1" ht="11.25">
      <c r="A414" s="30" t="s">
        <v>151</v>
      </c>
      <c r="B414" s="91" t="s">
        <v>152</v>
      </c>
      <c r="C414" s="80"/>
      <c r="D414" s="2"/>
      <c r="E414" s="2"/>
      <c r="F414" s="81">
        <f>SUM(F415:F415)</f>
        <v>4287.5</v>
      </c>
    </row>
    <row r="415" spans="1:6" s="77" customFormat="1" ht="22.5">
      <c r="A415" s="28" t="s">
        <v>86</v>
      </c>
      <c r="B415" s="90" t="s">
        <v>153</v>
      </c>
      <c r="C415" s="63">
        <v>500</v>
      </c>
      <c r="D415" s="64" t="s">
        <v>19</v>
      </c>
      <c r="E415" s="64" t="s">
        <v>6</v>
      </c>
      <c r="F415" s="34">
        <f>ведомств!F683</f>
        <v>4287.5</v>
      </c>
    </row>
    <row r="416" spans="1:6" s="77" customFormat="1" ht="11.25">
      <c r="A416" s="30" t="s">
        <v>878</v>
      </c>
      <c r="B416" s="91" t="s">
        <v>879</v>
      </c>
      <c r="C416" s="80"/>
      <c r="D416" s="2"/>
      <c r="E416" s="2"/>
      <c r="F416" s="35">
        <f>F417</f>
        <v>4280.438</v>
      </c>
    </row>
    <row r="417" spans="1:6" s="77" customFormat="1" ht="22.5">
      <c r="A417" s="28" t="s">
        <v>880</v>
      </c>
      <c r="B417" s="40" t="s">
        <v>877</v>
      </c>
      <c r="C417" s="63">
        <v>800</v>
      </c>
      <c r="D417" s="64" t="s">
        <v>199</v>
      </c>
      <c r="E417" s="64" t="s">
        <v>199</v>
      </c>
      <c r="F417" s="34">
        <f>ведомств!F270</f>
        <v>4280.438</v>
      </c>
    </row>
    <row r="418" spans="1:6" s="77" customFormat="1" ht="37.5" customHeight="1">
      <c r="A418" s="30" t="s">
        <v>1018</v>
      </c>
      <c r="B418" s="1" t="s">
        <v>1019</v>
      </c>
      <c r="C418" s="117"/>
      <c r="D418" s="118"/>
      <c r="E418" s="118"/>
      <c r="F418" s="35">
        <f>F419</f>
        <v>4159</v>
      </c>
    </row>
    <row r="419" spans="1:6" s="77" customFormat="1" ht="50.25" customHeight="1">
      <c r="A419" s="28" t="s">
        <v>1017</v>
      </c>
      <c r="B419" s="40" t="s">
        <v>1016</v>
      </c>
      <c r="C419" s="117">
        <v>800</v>
      </c>
      <c r="D419" s="118" t="s">
        <v>199</v>
      </c>
      <c r="E419" s="118" t="s">
        <v>199</v>
      </c>
      <c r="F419" s="34">
        <f>ведомств!F881</f>
        <v>4159</v>
      </c>
    </row>
    <row r="420" spans="1:6" s="77" customFormat="1" ht="36.75" customHeight="1">
      <c r="A420" s="30" t="s">
        <v>863</v>
      </c>
      <c r="B420" s="115" t="s">
        <v>864</v>
      </c>
      <c r="C420" s="117"/>
      <c r="D420" s="118"/>
      <c r="E420" s="118"/>
      <c r="F420" s="35">
        <f>F421+F422+F423+F424+F425+F426+F427+F428+F429+F430+F431+F432+F435+F436+F437+F438+F439+F440+F441+F442+F443+F444+F445+F446+F434+F448+F433+F447</f>
        <v>11588.086000000001</v>
      </c>
    </row>
    <row r="421" spans="1:6" s="77" customFormat="1" ht="22.5">
      <c r="A421" s="7" t="s">
        <v>865</v>
      </c>
      <c r="B421" s="40" t="s">
        <v>909</v>
      </c>
      <c r="C421" s="117">
        <v>200</v>
      </c>
      <c r="D421" s="118" t="s">
        <v>201</v>
      </c>
      <c r="E421" s="118" t="s">
        <v>196</v>
      </c>
      <c r="F421" s="34">
        <f>ведомств!F442</f>
        <v>436.964</v>
      </c>
    </row>
    <row r="422" spans="1:6" s="77" customFormat="1" ht="22.5">
      <c r="A422" s="7" t="s">
        <v>865</v>
      </c>
      <c r="B422" s="40" t="s">
        <v>910</v>
      </c>
      <c r="C422" s="117">
        <v>200</v>
      </c>
      <c r="D422" s="118" t="s">
        <v>201</v>
      </c>
      <c r="E422" s="118" t="s">
        <v>6</v>
      </c>
      <c r="F422" s="34">
        <f>ведомств!F347</f>
        <v>1009.148</v>
      </c>
    </row>
    <row r="423" spans="1:6" s="77" customFormat="1" ht="22.5">
      <c r="A423" s="7" t="s">
        <v>865</v>
      </c>
      <c r="B423" s="40" t="s">
        <v>911</v>
      </c>
      <c r="C423" s="117">
        <v>200</v>
      </c>
      <c r="D423" s="118" t="s">
        <v>201</v>
      </c>
      <c r="E423" s="118" t="s">
        <v>6</v>
      </c>
      <c r="F423" s="34">
        <f>ведомств!F349</f>
        <v>2264.351</v>
      </c>
    </row>
    <row r="424" spans="1:6" s="77" customFormat="1" ht="22.5">
      <c r="A424" s="7" t="s">
        <v>865</v>
      </c>
      <c r="B424" s="40" t="s">
        <v>912</v>
      </c>
      <c r="C424" s="117">
        <v>200</v>
      </c>
      <c r="D424" s="118" t="s">
        <v>201</v>
      </c>
      <c r="E424" s="118" t="s">
        <v>6</v>
      </c>
      <c r="F424" s="34">
        <f>ведомств!F351</f>
        <v>685.679</v>
      </c>
    </row>
    <row r="425" spans="1:6" s="77" customFormat="1" ht="22.5">
      <c r="A425" s="7" t="s">
        <v>865</v>
      </c>
      <c r="B425" s="40" t="s">
        <v>913</v>
      </c>
      <c r="C425" s="117">
        <v>200</v>
      </c>
      <c r="D425" s="118" t="s">
        <v>201</v>
      </c>
      <c r="E425" s="118" t="s">
        <v>196</v>
      </c>
      <c r="F425" s="34">
        <f>ведомств!F444</f>
        <v>2214.664</v>
      </c>
    </row>
    <row r="426" spans="1:6" s="77" customFormat="1" ht="22.5">
      <c r="A426" s="7" t="s">
        <v>865</v>
      </c>
      <c r="B426" s="40" t="s">
        <v>914</v>
      </c>
      <c r="C426" s="117">
        <v>200</v>
      </c>
      <c r="D426" s="118" t="s">
        <v>201</v>
      </c>
      <c r="E426" s="118" t="s">
        <v>196</v>
      </c>
      <c r="F426" s="34">
        <f>ведомств!F446</f>
        <v>368.062</v>
      </c>
    </row>
    <row r="427" spans="1:6" s="77" customFormat="1" ht="33.75">
      <c r="A427" s="7" t="s">
        <v>931</v>
      </c>
      <c r="B427" s="40" t="s">
        <v>915</v>
      </c>
      <c r="C427" s="117">
        <v>600</v>
      </c>
      <c r="D427" s="118" t="s">
        <v>201</v>
      </c>
      <c r="E427" s="118" t="s">
        <v>196</v>
      </c>
      <c r="F427" s="34">
        <f>ведомств!F448</f>
        <v>469.964</v>
      </c>
    </row>
    <row r="428" spans="1:6" s="77" customFormat="1" ht="33.75">
      <c r="A428" s="7" t="s">
        <v>931</v>
      </c>
      <c r="B428" s="40" t="s">
        <v>916</v>
      </c>
      <c r="C428" s="117">
        <v>600</v>
      </c>
      <c r="D428" s="118" t="s">
        <v>201</v>
      </c>
      <c r="E428" s="118" t="s">
        <v>196</v>
      </c>
      <c r="F428" s="34">
        <f>ведомств!F450</f>
        <v>761.748</v>
      </c>
    </row>
    <row r="429" spans="1:6" s="77" customFormat="1" ht="22.5">
      <c r="A429" s="7" t="s">
        <v>865</v>
      </c>
      <c r="B429" s="40" t="s">
        <v>917</v>
      </c>
      <c r="C429" s="117">
        <v>200</v>
      </c>
      <c r="D429" s="118" t="s">
        <v>201</v>
      </c>
      <c r="E429" s="118" t="s">
        <v>6</v>
      </c>
      <c r="F429" s="34">
        <f>ведомств!F353</f>
        <v>251.07</v>
      </c>
    </row>
    <row r="430" spans="1:6" s="77" customFormat="1" ht="22.5">
      <c r="A430" s="7" t="s">
        <v>865</v>
      </c>
      <c r="B430" s="40" t="s">
        <v>918</v>
      </c>
      <c r="C430" s="117">
        <v>200</v>
      </c>
      <c r="D430" s="118" t="s">
        <v>201</v>
      </c>
      <c r="E430" s="118" t="s">
        <v>196</v>
      </c>
      <c r="F430" s="34">
        <f>ведомств!F452</f>
        <v>275.338</v>
      </c>
    </row>
    <row r="431" spans="1:6" s="77" customFormat="1" ht="22.5">
      <c r="A431" s="7" t="s">
        <v>865</v>
      </c>
      <c r="B431" s="40" t="s">
        <v>919</v>
      </c>
      <c r="C431" s="117">
        <v>200</v>
      </c>
      <c r="D431" s="118" t="s">
        <v>201</v>
      </c>
      <c r="E431" s="118" t="s">
        <v>6</v>
      </c>
      <c r="F431" s="34">
        <f>ведомств!F355</f>
        <v>1352.287</v>
      </c>
    </row>
    <row r="432" spans="1:6" s="77" customFormat="1" ht="22.5">
      <c r="A432" s="7" t="s">
        <v>865</v>
      </c>
      <c r="B432" s="40" t="s">
        <v>908</v>
      </c>
      <c r="C432" s="117">
        <v>200</v>
      </c>
      <c r="D432" s="118" t="s">
        <v>202</v>
      </c>
      <c r="E432" s="118" t="s">
        <v>6</v>
      </c>
      <c r="F432" s="34">
        <f>ведомств!F88</f>
        <v>214.197</v>
      </c>
    </row>
    <row r="433" spans="1:6" s="77" customFormat="1" ht="33.75">
      <c r="A433" s="7" t="s">
        <v>931</v>
      </c>
      <c r="B433" s="40" t="s">
        <v>1050</v>
      </c>
      <c r="C433" s="117">
        <v>600</v>
      </c>
      <c r="D433" s="118" t="s">
        <v>201</v>
      </c>
      <c r="E433" s="118" t="s">
        <v>6</v>
      </c>
      <c r="F433" s="34">
        <f>ведомств!F357</f>
        <v>797.403</v>
      </c>
    </row>
    <row r="434" spans="1:6" s="77" customFormat="1" ht="24.75" customHeight="1">
      <c r="A434" s="7" t="s">
        <v>865</v>
      </c>
      <c r="B434" s="40" t="s">
        <v>1026</v>
      </c>
      <c r="C434" s="117">
        <v>200</v>
      </c>
      <c r="D434" s="118" t="s">
        <v>202</v>
      </c>
      <c r="E434" s="118" t="s">
        <v>6</v>
      </c>
      <c r="F434" s="34">
        <f>ведомств!F90</f>
        <v>475.624</v>
      </c>
    </row>
    <row r="435" spans="1:6" s="77" customFormat="1" ht="22.5">
      <c r="A435" s="7" t="s">
        <v>865</v>
      </c>
      <c r="B435" s="40" t="s">
        <v>920</v>
      </c>
      <c r="C435" s="117">
        <v>200</v>
      </c>
      <c r="D435" s="118" t="s">
        <v>201</v>
      </c>
      <c r="E435" s="118" t="s">
        <v>196</v>
      </c>
      <c r="F435" s="34">
        <f>ведомств!F454</f>
        <v>0.437</v>
      </c>
    </row>
    <row r="436" spans="1:6" s="77" customFormat="1" ht="22.5">
      <c r="A436" s="7" t="s">
        <v>865</v>
      </c>
      <c r="B436" s="40" t="s">
        <v>921</v>
      </c>
      <c r="C436" s="117">
        <v>200</v>
      </c>
      <c r="D436" s="118" t="s">
        <v>201</v>
      </c>
      <c r="E436" s="118" t="s">
        <v>6</v>
      </c>
      <c r="F436" s="34">
        <f>ведомств!F359</f>
        <v>1.01</v>
      </c>
    </row>
    <row r="437" spans="1:6" s="77" customFormat="1" ht="22.5">
      <c r="A437" s="7" t="s">
        <v>865</v>
      </c>
      <c r="B437" s="40" t="s">
        <v>922</v>
      </c>
      <c r="C437" s="117">
        <v>200</v>
      </c>
      <c r="D437" s="118" t="s">
        <v>201</v>
      </c>
      <c r="E437" s="118" t="s">
        <v>6</v>
      </c>
      <c r="F437" s="34">
        <f>ведомств!F361</f>
        <v>2.267</v>
      </c>
    </row>
    <row r="438" spans="1:6" s="77" customFormat="1" ht="22.5">
      <c r="A438" s="7" t="s">
        <v>865</v>
      </c>
      <c r="B438" s="40" t="s">
        <v>923</v>
      </c>
      <c r="C438" s="117">
        <v>200</v>
      </c>
      <c r="D438" s="118" t="s">
        <v>201</v>
      </c>
      <c r="E438" s="118" t="s">
        <v>6</v>
      </c>
      <c r="F438" s="34">
        <f>ведомств!F363</f>
        <v>0.686</v>
      </c>
    </row>
    <row r="439" spans="1:6" s="77" customFormat="1" ht="22.5">
      <c r="A439" s="7" t="s">
        <v>865</v>
      </c>
      <c r="B439" s="40" t="s">
        <v>924</v>
      </c>
      <c r="C439" s="117">
        <v>200</v>
      </c>
      <c r="D439" s="118" t="s">
        <v>201</v>
      </c>
      <c r="E439" s="118" t="s">
        <v>196</v>
      </c>
      <c r="F439" s="34">
        <f>ведомств!F456</f>
        <v>2.217</v>
      </c>
    </row>
    <row r="440" spans="1:6" s="77" customFormat="1" ht="22.5">
      <c r="A440" s="7" t="s">
        <v>865</v>
      </c>
      <c r="B440" s="40" t="s">
        <v>925</v>
      </c>
      <c r="C440" s="117">
        <v>200</v>
      </c>
      <c r="D440" s="118" t="s">
        <v>201</v>
      </c>
      <c r="E440" s="118" t="s">
        <v>196</v>
      </c>
      <c r="F440" s="34">
        <f>ведомств!F458</f>
        <v>0.368</v>
      </c>
    </row>
    <row r="441" spans="1:6" s="77" customFormat="1" ht="33.75">
      <c r="A441" s="7" t="s">
        <v>931</v>
      </c>
      <c r="B441" s="40" t="s">
        <v>926</v>
      </c>
      <c r="C441" s="117">
        <v>600</v>
      </c>
      <c r="D441" s="118" t="s">
        <v>201</v>
      </c>
      <c r="E441" s="118" t="s">
        <v>196</v>
      </c>
      <c r="F441" s="34">
        <f>ведомств!F460</f>
        <v>0.47</v>
      </c>
    </row>
    <row r="442" spans="1:6" s="77" customFormat="1" ht="33.75">
      <c r="A442" s="7" t="s">
        <v>931</v>
      </c>
      <c r="B442" s="40" t="s">
        <v>927</v>
      </c>
      <c r="C442" s="117">
        <v>600</v>
      </c>
      <c r="D442" s="118" t="s">
        <v>201</v>
      </c>
      <c r="E442" s="118" t="s">
        <v>196</v>
      </c>
      <c r="F442" s="34">
        <f>ведомств!F462</f>
        <v>0.763</v>
      </c>
    </row>
    <row r="443" spans="1:6" s="77" customFormat="1" ht="22.5">
      <c r="A443" s="7" t="s">
        <v>865</v>
      </c>
      <c r="B443" s="40" t="s">
        <v>928</v>
      </c>
      <c r="C443" s="117">
        <v>200</v>
      </c>
      <c r="D443" s="118" t="s">
        <v>201</v>
      </c>
      <c r="E443" s="118" t="s">
        <v>6</v>
      </c>
      <c r="F443" s="34">
        <f>ведомств!F365</f>
        <v>0.251</v>
      </c>
    </row>
    <row r="444" spans="1:6" s="77" customFormat="1" ht="22.5">
      <c r="A444" s="7" t="s">
        <v>865</v>
      </c>
      <c r="B444" s="40" t="s">
        <v>929</v>
      </c>
      <c r="C444" s="117">
        <v>200</v>
      </c>
      <c r="D444" s="118" t="s">
        <v>201</v>
      </c>
      <c r="E444" s="118" t="s">
        <v>196</v>
      </c>
      <c r="F444" s="34">
        <f>ведомств!F464</f>
        <v>0.276</v>
      </c>
    </row>
    <row r="445" spans="1:6" s="77" customFormat="1" ht="22.5">
      <c r="A445" s="7" t="s">
        <v>865</v>
      </c>
      <c r="B445" s="40" t="s">
        <v>930</v>
      </c>
      <c r="C445" s="117">
        <v>200</v>
      </c>
      <c r="D445" s="118" t="s">
        <v>201</v>
      </c>
      <c r="E445" s="118" t="s">
        <v>6</v>
      </c>
      <c r="F445" s="34">
        <f>ведомств!F367</f>
        <v>1.354</v>
      </c>
    </row>
    <row r="446" spans="1:6" s="77" customFormat="1" ht="22.5">
      <c r="A446" s="7" t="s">
        <v>865</v>
      </c>
      <c r="B446" s="40" t="s">
        <v>906</v>
      </c>
      <c r="C446" s="117">
        <v>200</v>
      </c>
      <c r="D446" s="118" t="s">
        <v>202</v>
      </c>
      <c r="E446" s="118" t="s">
        <v>6</v>
      </c>
      <c r="F446" s="34">
        <f>ведомств!F92</f>
        <v>0.214</v>
      </c>
    </row>
    <row r="447" spans="1:6" s="77" customFormat="1" ht="33.75">
      <c r="A447" s="7" t="s">
        <v>931</v>
      </c>
      <c r="B447" s="40" t="s">
        <v>1051</v>
      </c>
      <c r="C447" s="117">
        <v>600</v>
      </c>
      <c r="D447" s="118" t="s">
        <v>201</v>
      </c>
      <c r="E447" s="118" t="s">
        <v>6</v>
      </c>
      <c r="F447" s="34">
        <f>ведомств!F369</f>
        <v>0.798</v>
      </c>
    </row>
    <row r="448" spans="1:6" s="77" customFormat="1" ht="22.5">
      <c r="A448" s="7" t="s">
        <v>865</v>
      </c>
      <c r="B448" s="40" t="s">
        <v>1027</v>
      </c>
      <c r="C448" s="117">
        <v>200</v>
      </c>
      <c r="D448" s="118" t="s">
        <v>202</v>
      </c>
      <c r="E448" s="118" t="s">
        <v>6</v>
      </c>
      <c r="F448" s="34">
        <f>ведомств!F94</f>
        <v>0.476</v>
      </c>
    </row>
    <row r="449" spans="1:6" s="79" customFormat="1" ht="22.5">
      <c r="A449" s="30" t="s">
        <v>211</v>
      </c>
      <c r="B449" s="1" t="s">
        <v>96</v>
      </c>
      <c r="C449" s="80"/>
      <c r="D449" s="2"/>
      <c r="E449" s="2"/>
      <c r="F449" s="35">
        <f>SUM(F450:F450)</f>
        <v>174.955</v>
      </c>
    </row>
    <row r="450" spans="1:6" s="77" customFormat="1" ht="22.5">
      <c r="A450" s="28" t="s">
        <v>147</v>
      </c>
      <c r="B450" s="40" t="s">
        <v>98</v>
      </c>
      <c r="C450" s="63">
        <v>800</v>
      </c>
      <c r="D450" s="64" t="s">
        <v>6</v>
      </c>
      <c r="E450" s="64" t="s">
        <v>198</v>
      </c>
      <c r="F450" s="34">
        <f>ведомств!F561</f>
        <v>174.955</v>
      </c>
    </row>
    <row r="451" spans="1:6" s="79" customFormat="1" ht="11.25" customHeight="1">
      <c r="A451" s="30" t="s">
        <v>73</v>
      </c>
      <c r="B451" s="91" t="s">
        <v>60</v>
      </c>
      <c r="C451" s="80"/>
      <c r="D451" s="2"/>
      <c r="E451" s="2"/>
      <c r="F451" s="81">
        <f>SUM(F452:F455)</f>
        <v>7071.784000000001</v>
      </c>
    </row>
    <row r="452" spans="1:6" s="79" customFormat="1" ht="36.75" customHeight="1">
      <c r="A452" s="28" t="s">
        <v>454</v>
      </c>
      <c r="B452" s="40" t="s">
        <v>453</v>
      </c>
      <c r="C452" s="63">
        <v>600</v>
      </c>
      <c r="D452" s="64" t="s">
        <v>17</v>
      </c>
      <c r="E452" s="64" t="s">
        <v>6</v>
      </c>
      <c r="F452" s="65">
        <f>ведомств!F119</f>
        <v>270.448</v>
      </c>
    </row>
    <row r="453" spans="1:6" s="77" customFormat="1" ht="81" customHeight="1">
      <c r="A453" s="28" t="s">
        <v>319</v>
      </c>
      <c r="B453" s="63" t="s">
        <v>61</v>
      </c>
      <c r="C453" s="63">
        <v>100</v>
      </c>
      <c r="D453" s="64" t="s">
        <v>202</v>
      </c>
      <c r="E453" s="64" t="s">
        <v>198</v>
      </c>
      <c r="F453" s="34">
        <f>ведомств!F107</f>
        <v>5958.621</v>
      </c>
    </row>
    <row r="454" spans="1:6" s="77" customFormat="1" ht="60" customHeight="1">
      <c r="A454" s="28" t="s">
        <v>320</v>
      </c>
      <c r="B454" s="63" t="s">
        <v>61</v>
      </c>
      <c r="C454" s="63">
        <v>200</v>
      </c>
      <c r="D454" s="64" t="s">
        <v>202</v>
      </c>
      <c r="E454" s="64" t="s">
        <v>198</v>
      </c>
      <c r="F454" s="34">
        <f>ведомств!F108</f>
        <v>818.706</v>
      </c>
    </row>
    <row r="455" spans="1:6" s="77" customFormat="1" ht="47.25" customHeight="1">
      <c r="A455" s="28" t="s">
        <v>318</v>
      </c>
      <c r="B455" s="63" t="s">
        <v>61</v>
      </c>
      <c r="C455" s="63">
        <v>800</v>
      </c>
      <c r="D455" s="64" t="s">
        <v>202</v>
      </c>
      <c r="E455" s="64" t="s">
        <v>198</v>
      </c>
      <c r="F455" s="34">
        <f>ведомств!F109</f>
        <v>24.009</v>
      </c>
    </row>
  </sheetData>
  <sheetProtection/>
  <autoFilter ref="A12:F455"/>
  <mergeCells count="3">
    <mergeCell ref="A6:F10"/>
    <mergeCell ref="A1:F1"/>
    <mergeCell ref="A11:F11"/>
  </mergeCells>
  <printOptions/>
  <pageMargins left="0.7874015748031497" right="0.1968503937007874" top="0.35433070866141736" bottom="0.2755905511811024" header="0.31496062992125984" footer="0.2362204724409449"/>
  <pageSetup fitToHeight="12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909"/>
  <sheetViews>
    <sheetView view="pageBreakPreview" zoomScaleNormal="90" zoomScaleSheetLayoutView="100" workbookViewId="0" topLeftCell="A890">
      <selection activeCell="F666" sqref="F666"/>
    </sheetView>
  </sheetViews>
  <sheetFormatPr defaultColWidth="9.140625" defaultRowHeight="21.75" customHeight="1"/>
  <cols>
    <col min="1" max="1" width="47.7109375" style="16" customWidth="1"/>
    <col min="2" max="2" width="7.421875" style="66" customWidth="1"/>
    <col min="3" max="3" width="9.140625" style="66" customWidth="1"/>
    <col min="4" max="4" width="14.140625" style="66" customWidth="1"/>
    <col min="5" max="5" width="4.421875" style="66" customWidth="1"/>
    <col min="6" max="6" width="18.7109375" style="0" customWidth="1"/>
  </cols>
  <sheetData>
    <row r="1" spans="4:6" ht="15.75" customHeight="1">
      <c r="D1" s="181" t="s">
        <v>932</v>
      </c>
      <c r="E1" s="181"/>
      <c r="F1" s="181"/>
    </row>
    <row r="2" ht="15.75" customHeight="1">
      <c r="F2" s="163" t="s">
        <v>951</v>
      </c>
    </row>
    <row r="3" ht="15.75" customHeight="1">
      <c r="F3" s="163" t="s">
        <v>952</v>
      </c>
    </row>
    <row r="4" ht="15.75" customHeight="1">
      <c r="F4" s="164" t="s">
        <v>1020</v>
      </c>
    </row>
    <row r="5" ht="15.75" customHeight="1">
      <c r="F5" s="163" t="s">
        <v>1021</v>
      </c>
    </row>
    <row r="6" ht="12.75"/>
    <row r="7" spans="1:6" ht="12.75" customHeight="1">
      <c r="A7" s="182" t="s">
        <v>1023</v>
      </c>
      <c r="B7" s="182"/>
      <c r="C7" s="182"/>
      <c r="D7" s="182"/>
      <c r="E7" s="182"/>
      <c r="F7" s="182"/>
    </row>
    <row r="8" spans="1:5" ht="12.75">
      <c r="A8" s="14"/>
      <c r="B8" s="73"/>
      <c r="C8" s="73"/>
      <c r="D8" s="73"/>
      <c r="E8" s="73"/>
    </row>
    <row r="9" spans="1:6" ht="13.5" customHeight="1">
      <c r="A9" s="183" t="s">
        <v>53</v>
      </c>
      <c r="B9" s="183"/>
      <c r="C9" s="183"/>
      <c r="D9" s="183"/>
      <c r="E9" s="183"/>
      <c r="F9" s="183"/>
    </row>
    <row r="10" spans="1:6" ht="21.75" customHeight="1">
      <c r="A10" s="184" t="s">
        <v>226</v>
      </c>
      <c r="B10" s="185" t="s">
        <v>227</v>
      </c>
      <c r="C10" s="186"/>
      <c r="D10" s="186"/>
      <c r="E10" s="187"/>
      <c r="F10" s="179" t="s">
        <v>816</v>
      </c>
    </row>
    <row r="11" spans="1:6" ht="73.5" customHeight="1">
      <c r="A11" s="184"/>
      <c r="B11" s="1" t="s">
        <v>231</v>
      </c>
      <c r="C11" s="1" t="s">
        <v>228</v>
      </c>
      <c r="D11" s="1" t="s">
        <v>229</v>
      </c>
      <c r="E11" s="1" t="s">
        <v>230</v>
      </c>
      <c r="F11" s="180"/>
    </row>
    <row r="12" spans="1:6" ht="21.75" customHeight="1">
      <c r="A12" s="2" t="s">
        <v>232</v>
      </c>
      <c r="B12" s="2" t="s">
        <v>233</v>
      </c>
      <c r="C12" s="2" t="s">
        <v>234</v>
      </c>
      <c r="D12" s="2" t="s">
        <v>235</v>
      </c>
      <c r="E12" s="2" t="s">
        <v>236</v>
      </c>
      <c r="F12" s="2" t="s">
        <v>15</v>
      </c>
    </row>
    <row r="13" spans="1:6" s="17" customFormat="1" ht="51">
      <c r="A13" s="138" t="s">
        <v>433</v>
      </c>
      <c r="B13" s="139" t="s">
        <v>432</v>
      </c>
      <c r="C13" s="139" t="s">
        <v>237</v>
      </c>
      <c r="D13" s="139"/>
      <c r="E13" s="139" t="s">
        <v>237</v>
      </c>
      <c r="F13" s="159">
        <f>F18+F38+F48+F95+F110+F114+F14</f>
        <v>117201.45200000002</v>
      </c>
    </row>
    <row r="14" spans="1:6" s="17" customFormat="1" ht="12.75">
      <c r="A14" s="167" t="s">
        <v>329</v>
      </c>
      <c r="B14" s="165" t="s">
        <v>432</v>
      </c>
      <c r="C14" s="165" t="s">
        <v>134</v>
      </c>
      <c r="D14" s="165"/>
      <c r="E14" s="165"/>
      <c r="F14" s="166">
        <f>F15</f>
        <v>923.52</v>
      </c>
    </row>
    <row r="15" spans="1:6" s="17" customFormat="1" ht="28.5" customHeight="1">
      <c r="A15" s="135" t="s">
        <v>769</v>
      </c>
      <c r="B15" s="168" t="s">
        <v>432</v>
      </c>
      <c r="C15" s="168" t="s">
        <v>134</v>
      </c>
      <c r="D15" s="168" t="s">
        <v>241</v>
      </c>
      <c r="E15" s="168" t="s">
        <v>273</v>
      </c>
      <c r="F15" s="169">
        <f>F16</f>
        <v>923.52</v>
      </c>
    </row>
    <row r="16" spans="1:6" s="17" customFormat="1" ht="30.75" customHeight="1">
      <c r="A16" s="135" t="s">
        <v>995</v>
      </c>
      <c r="B16" s="168" t="s">
        <v>432</v>
      </c>
      <c r="C16" s="168" t="s">
        <v>134</v>
      </c>
      <c r="D16" s="168" t="s">
        <v>505</v>
      </c>
      <c r="E16" s="168" t="s">
        <v>273</v>
      </c>
      <c r="F16" s="169">
        <f>F17</f>
        <v>923.52</v>
      </c>
    </row>
    <row r="17" spans="1:6" s="17" customFormat="1" ht="22.5">
      <c r="A17" s="9" t="s">
        <v>115</v>
      </c>
      <c r="B17" s="168" t="s">
        <v>432</v>
      </c>
      <c r="C17" s="168" t="s">
        <v>134</v>
      </c>
      <c r="D17" s="168" t="s">
        <v>505</v>
      </c>
      <c r="E17" s="168" t="s">
        <v>29</v>
      </c>
      <c r="F17" s="169">
        <v>923.52</v>
      </c>
    </row>
    <row r="18" spans="1:6" s="17" customFormat="1" ht="12.75">
      <c r="A18" s="4" t="s">
        <v>282</v>
      </c>
      <c r="B18" s="69" t="s">
        <v>432</v>
      </c>
      <c r="C18" s="39" t="s">
        <v>281</v>
      </c>
      <c r="D18" s="39"/>
      <c r="E18" s="40"/>
      <c r="F18" s="145">
        <f>F19+F24+F33+F21</f>
        <v>17461.777</v>
      </c>
    </row>
    <row r="19" spans="1:6" s="17" customFormat="1" ht="33.75">
      <c r="A19" s="6" t="s">
        <v>216</v>
      </c>
      <c r="B19" s="70" t="s">
        <v>432</v>
      </c>
      <c r="C19" s="41" t="s">
        <v>281</v>
      </c>
      <c r="D19" s="41" t="s">
        <v>413</v>
      </c>
      <c r="E19" s="41" t="s">
        <v>273</v>
      </c>
      <c r="F19" s="147">
        <f>F20</f>
        <v>444.739</v>
      </c>
    </row>
    <row r="20" spans="1:6" s="17" customFormat="1" ht="45">
      <c r="A20" s="7" t="s">
        <v>28</v>
      </c>
      <c r="B20" s="40" t="s">
        <v>432</v>
      </c>
      <c r="C20" s="40" t="s">
        <v>281</v>
      </c>
      <c r="D20" s="40" t="s">
        <v>413</v>
      </c>
      <c r="E20" s="40" t="s">
        <v>26</v>
      </c>
      <c r="F20" s="147">
        <v>444.739</v>
      </c>
    </row>
    <row r="21" spans="1:6" s="17" customFormat="1" ht="27" customHeight="1">
      <c r="A21" s="7" t="s">
        <v>998</v>
      </c>
      <c r="B21" s="40" t="s">
        <v>432</v>
      </c>
      <c r="C21" s="40" t="s">
        <v>281</v>
      </c>
      <c r="D21" s="40" t="s">
        <v>292</v>
      </c>
      <c r="E21" s="40" t="s">
        <v>273</v>
      </c>
      <c r="F21" s="147">
        <f>F22</f>
        <v>12.763</v>
      </c>
    </row>
    <row r="22" spans="1:6" s="17" customFormat="1" ht="37.5" customHeight="1">
      <c r="A22" s="7" t="s">
        <v>997</v>
      </c>
      <c r="B22" s="40" t="s">
        <v>432</v>
      </c>
      <c r="C22" s="40" t="s">
        <v>281</v>
      </c>
      <c r="D22" s="40" t="s">
        <v>897</v>
      </c>
      <c r="E22" s="40" t="s">
        <v>273</v>
      </c>
      <c r="F22" s="147">
        <f>F23</f>
        <v>12.763</v>
      </c>
    </row>
    <row r="23" spans="1:6" s="17" customFormat="1" ht="24.75" customHeight="1">
      <c r="A23" s="9" t="s">
        <v>27</v>
      </c>
      <c r="B23" s="40" t="s">
        <v>432</v>
      </c>
      <c r="C23" s="40" t="s">
        <v>281</v>
      </c>
      <c r="D23" s="40" t="s">
        <v>897</v>
      </c>
      <c r="E23" s="40" t="s">
        <v>30</v>
      </c>
      <c r="F23" s="147">
        <v>12.763</v>
      </c>
    </row>
    <row r="24" spans="1:6" s="17" customFormat="1" ht="22.5">
      <c r="A24" s="8" t="s">
        <v>571</v>
      </c>
      <c r="B24" s="70" t="s">
        <v>432</v>
      </c>
      <c r="C24" s="41" t="s">
        <v>281</v>
      </c>
      <c r="D24" s="41" t="s">
        <v>269</v>
      </c>
      <c r="E24" s="41" t="s">
        <v>273</v>
      </c>
      <c r="F24" s="154">
        <f>F25+F29+F31</f>
        <v>13834.475</v>
      </c>
    </row>
    <row r="25" spans="1:6" s="17" customFormat="1" ht="22.5">
      <c r="A25" s="8" t="s">
        <v>357</v>
      </c>
      <c r="B25" s="70" t="s">
        <v>432</v>
      </c>
      <c r="C25" s="41" t="s">
        <v>281</v>
      </c>
      <c r="D25" s="41" t="s">
        <v>356</v>
      </c>
      <c r="E25" s="41" t="s">
        <v>273</v>
      </c>
      <c r="F25" s="146">
        <f>F26+F27+F28</f>
        <v>13657.538</v>
      </c>
    </row>
    <row r="26" spans="1:6" s="17" customFormat="1" ht="45">
      <c r="A26" s="7" t="s">
        <v>28</v>
      </c>
      <c r="B26" s="40" t="s">
        <v>432</v>
      </c>
      <c r="C26" s="40" t="s">
        <v>281</v>
      </c>
      <c r="D26" s="40" t="s">
        <v>356</v>
      </c>
      <c r="E26" s="40" t="s">
        <v>26</v>
      </c>
      <c r="F26" s="148">
        <v>11958.769</v>
      </c>
    </row>
    <row r="27" spans="1:6" s="17" customFormat="1" ht="24.75" customHeight="1">
      <c r="A27" s="9" t="s">
        <v>27</v>
      </c>
      <c r="B27" s="40" t="s">
        <v>432</v>
      </c>
      <c r="C27" s="40" t="s">
        <v>281</v>
      </c>
      <c r="D27" s="40" t="s">
        <v>356</v>
      </c>
      <c r="E27" s="40" t="s">
        <v>30</v>
      </c>
      <c r="F27" s="148">
        <v>1680.803</v>
      </c>
    </row>
    <row r="28" spans="1:6" s="17" customFormat="1" ht="12.75">
      <c r="A28" s="9" t="s">
        <v>22</v>
      </c>
      <c r="B28" s="40" t="s">
        <v>432</v>
      </c>
      <c r="C28" s="40" t="s">
        <v>281</v>
      </c>
      <c r="D28" s="40" t="s">
        <v>356</v>
      </c>
      <c r="E28" s="40" t="s">
        <v>21</v>
      </c>
      <c r="F28" s="148">
        <v>17.966</v>
      </c>
    </row>
    <row r="29" spans="1:6" s="17" customFormat="1" ht="38.25" customHeight="1">
      <c r="A29" s="9" t="s">
        <v>893</v>
      </c>
      <c r="B29" s="40" t="s">
        <v>432</v>
      </c>
      <c r="C29" s="40" t="s">
        <v>281</v>
      </c>
      <c r="D29" s="40" t="s">
        <v>892</v>
      </c>
      <c r="E29" s="40" t="s">
        <v>273</v>
      </c>
      <c r="F29" s="147">
        <f>F30</f>
        <v>79</v>
      </c>
    </row>
    <row r="30" spans="1:6" s="17" customFormat="1" ht="33.75">
      <c r="A30" s="9" t="s">
        <v>27</v>
      </c>
      <c r="B30" s="40" t="s">
        <v>432</v>
      </c>
      <c r="C30" s="40" t="s">
        <v>281</v>
      </c>
      <c r="D30" s="40" t="s">
        <v>892</v>
      </c>
      <c r="E30" s="40" t="s">
        <v>30</v>
      </c>
      <c r="F30" s="148">
        <v>79</v>
      </c>
    </row>
    <row r="31" spans="1:6" s="17" customFormat="1" ht="47.25" customHeight="1">
      <c r="A31" s="9" t="s">
        <v>435</v>
      </c>
      <c r="B31" s="40" t="s">
        <v>432</v>
      </c>
      <c r="C31" s="40" t="s">
        <v>281</v>
      </c>
      <c r="D31" s="40" t="s">
        <v>364</v>
      </c>
      <c r="E31" s="40" t="s">
        <v>273</v>
      </c>
      <c r="F31" s="147">
        <f>F32</f>
        <v>97.937</v>
      </c>
    </row>
    <row r="32" spans="1:6" s="17" customFormat="1" ht="33.75">
      <c r="A32" s="9" t="s">
        <v>27</v>
      </c>
      <c r="B32" s="40" t="s">
        <v>432</v>
      </c>
      <c r="C32" s="40" t="s">
        <v>281</v>
      </c>
      <c r="D32" s="40" t="s">
        <v>364</v>
      </c>
      <c r="E32" s="40" t="s">
        <v>30</v>
      </c>
      <c r="F32" s="148">
        <v>97.937</v>
      </c>
    </row>
    <row r="33" spans="1:6" s="17" customFormat="1" ht="21.75">
      <c r="A33" s="120" t="s">
        <v>604</v>
      </c>
      <c r="B33" s="40" t="s">
        <v>432</v>
      </c>
      <c r="C33" s="40" t="s">
        <v>281</v>
      </c>
      <c r="D33" s="40" t="s">
        <v>603</v>
      </c>
      <c r="E33" s="40" t="s">
        <v>273</v>
      </c>
      <c r="F33" s="147">
        <f>F34+F36</f>
        <v>3169.7999999999997</v>
      </c>
    </row>
    <row r="34" spans="1:6" s="17" customFormat="1" ht="24.75" customHeight="1">
      <c r="A34" s="121" t="s">
        <v>652</v>
      </c>
      <c r="B34" s="40" t="s">
        <v>432</v>
      </c>
      <c r="C34" s="40" t="s">
        <v>281</v>
      </c>
      <c r="D34" s="40" t="s">
        <v>651</v>
      </c>
      <c r="E34" s="40" t="s">
        <v>273</v>
      </c>
      <c r="F34" s="147">
        <f>F35</f>
        <v>666.1</v>
      </c>
    </row>
    <row r="35" spans="1:6" s="17" customFormat="1" ht="33.75">
      <c r="A35" s="9" t="s">
        <v>27</v>
      </c>
      <c r="B35" s="40" t="s">
        <v>432</v>
      </c>
      <c r="C35" s="40" t="s">
        <v>281</v>
      </c>
      <c r="D35" s="40" t="s">
        <v>651</v>
      </c>
      <c r="E35" s="40" t="s">
        <v>30</v>
      </c>
      <c r="F35" s="148">
        <v>666.1</v>
      </c>
    </row>
    <row r="36" spans="1:6" s="17" customFormat="1" ht="33.75">
      <c r="A36" s="9" t="s">
        <v>655</v>
      </c>
      <c r="B36" s="40" t="s">
        <v>432</v>
      </c>
      <c r="C36" s="40" t="s">
        <v>281</v>
      </c>
      <c r="D36" s="40" t="s">
        <v>654</v>
      </c>
      <c r="E36" s="40" t="s">
        <v>273</v>
      </c>
      <c r="F36" s="147">
        <f>F37</f>
        <v>2503.7</v>
      </c>
    </row>
    <row r="37" spans="1:6" s="17" customFormat="1" ht="33.75">
      <c r="A37" s="9" t="s">
        <v>27</v>
      </c>
      <c r="B37" s="40" t="s">
        <v>432</v>
      </c>
      <c r="C37" s="40" t="s">
        <v>281</v>
      </c>
      <c r="D37" s="40" t="s">
        <v>654</v>
      </c>
      <c r="E37" s="40" t="s">
        <v>30</v>
      </c>
      <c r="F37" s="148">
        <v>2503.7</v>
      </c>
    </row>
    <row r="38" spans="1:6" s="101" customFormat="1" ht="12.75">
      <c r="A38" s="100" t="s">
        <v>57</v>
      </c>
      <c r="B38" s="1" t="s">
        <v>432</v>
      </c>
      <c r="C38" s="1" t="s">
        <v>124</v>
      </c>
      <c r="D38" s="1"/>
      <c r="E38" s="1"/>
      <c r="F38" s="149">
        <f>F39+F43</f>
        <v>373</v>
      </c>
    </row>
    <row r="39" spans="1:6" s="19" customFormat="1" ht="38.25" customHeight="1">
      <c r="A39" s="25" t="s">
        <v>788</v>
      </c>
      <c r="B39" s="41" t="s">
        <v>432</v>
      </c>
      <c r="C39" s="41" t="s">
        <v>124</v>
      </c>
      <c r="D39" s="41" t="s">
        <v>306</v>
      </c>
      <c r="E39" s="41" t="s">
        <v>273</v>
      </c>
      <c r="F39" s="146">
        <f>F40</f>
        <v>323</v>
      </c>
    </row>
    <row r="40" spans="1:6" s="17" customFormat="1" ht="24" customHeight="1">
      <c r="A40" s="8" t="s">
        <v>437</v>
      </c>
      <c r="B40" s="41" t="s">
        <v>432</v>
      </c>
      <c r="C40" s="41" t="s">
        <v>124</v>
      </c>
      <c r="D40" s="41" t="s">
        <v>490</v>
      </c>
      <c r="E40" s="41" t="s">
        <v>273</v>
      </c>
      <c r="F40" s="146">
        <f>F41+F42</f>
        <v>323</v>
      </c>
    </row>
    <row r="41" spans="1:6" s="17" customFormat="1" ht="24.75" customHeight="1">
      <c r="A41" s="9" t="s">
        <v>27</v>
      </c>
      <c r="B41" s="40" t="s">
        <v>432</v>
      </c>
      <c r="C41" s="40" t="s">
        <v>124</v>
      </c>
      <c r="D41" s="40" t="s">
        <v>490</v>
      </c>
      <c r="E41" s="40" t="s">
        <v>30</v>
      </c>
      <c r="F41" s="148">
        <v>303</v>
      </c>
    </row>
    <row r="42" spans="1:6" s="17" customFormat="1" ht="24.75" customHeight="1">
      <c r="A42" s="7" t="s">
        <v>24</v>
      </c>
      <c r="B42" s="40" t="s">
        <v>432</v>
      </c>
      <c r="C42" s="40" t="s">
        <v>124</v>
      </c>
      <c r="D42" s="40" t="s">
        <v>490</v>
      </c>
      <c r="E42" s="40" t="s">
        <v>23</v>
      </c>
      <c r="F42" s="148">
        <v>20</v>
      </c>
    </row>
    <row r="43" spans="1:6" s="17" customFormat="1" ht="36" customHeight="1">
      <c r="A43" s="7" t="s">
        <v>789</v>
      </c>
      <c r="B43" s="40" t="s">
        <v>432</v>
      </c>
      <c r="C43" s="40" t="s">
        <v>124</v>
      </c>
      <c r="D43" s="40" t="s">
        <v>268</v>
      </c>
      <c r="E43" s="40" t="s">
        <v>273</v>
      </c>
      <c r="F43" s="147">
        <f>F44+F46</f>
        <v>50</v>
      </c>
    </row>
    <row r="44" spans="1:6" s="17" customFormat="1" ht="26.25" customHeight="1">
      <c r="A44" s="9" t="s">
        <v>444</v>
      </c>
      <c r="B44" s="40" t="s">
        <v>432</v>
      </c>
      <c r="C44" s="40" t="s">
        <v>124</v>
      </c>
      <c r="D44" s="105" t="s">
        <v>443</v>
      </c>
      <c r="E44" s="40" t="s">
        <v>273</v>
      </c>
      <c r="F44" s="147">
        <f>F45</f>
        <v>15</v>
      </c>
    </row>
    <row r="45" spans="1:6" s="17" customFormat="1" ht="24" customHeight="1">
      <c r="A45" s="9" t="s">
        <v>27</v>
      </c>
      <c r="B45" s="40" t="s">
        <v>432</v>
      </c>
      <c r="C45" s="40" t="s">
        <v>124</v>
      </c>
      <c r="D45" s="105" t="s">
        <v>443</v>
      </c>
      <c r="E45" s="40" t="s">
        <v>30</v>
      </c>
      <c r="F45" s="148">
        <v>15</v>
      </c>
    </row>
    <row r="46" spans="1:6" s="17" customFormat="1" ht="24" customHeight="1">
      <c r="A46" s="9" t="s">
        <v>956</v>
      </c>
      <c r="B46" s="40" t="s">
        <v>432</v>
      </c>
      <c r="C46" s="40" t="s">
        <v>124</v>
      </c>
      <c r="D46" s="105" t="s">
        <v>955</v>
      </c>
      <c r="E46" s="40" t="s">
        <v>273</v>
      </c>
      <c r="F46" s="148">
        <f>F47</f>
        <v>35</v>
      </c>
    </row>
    <row r="47" spans="1:6" s="17" customFormat="1" ht="24" customHeight="1">
      <c r="A47" s="9" t="s">
        <v>27</v>
      </c>
      <c r="B47" s="40" t="s">
        <v>432</v>
      </c>
      <c r="C47" s="40" t="s">
        <v>124</v>
      </c>
      <c r="D47" s="105" t="s">
        <v>955</v>
      </c>
      <c r="E47" s="40" t="s">
        <v>30</v>
      </c>
      <c r="F47" s="148">
        <v>35</v>
      </c>
    </row>
    <row r="48" spans="1:6" s="101" customFormat="1" ht="12.75">
      <c r="A48" s="4" t="s">
        <v>74</v>
      </c>
      <c r="B48" s="1" t="s">
        <v>432</v>
      </c>
      <c r="C48" s="1" t="s">
        <v>75</v>
      </c>
      <c r="D48" s="1"/>
      <c r="E48" s="1"/>
      <c r="F48" s="149">
        <f>F49+F66+F86+F52+F61+F59+F63</f>
        <v>89410.191</v>
      </c>
    </row>
    <row r="49" spans="1:6" s="101" customFormat="1" ht="33.75">
      <c r="A49" s="6" t="s">
        <v>216</v>
      </c>
      <c r="B49" s="70" t="s">
        <v>432</v>
      </c>
      <c r="C49" s="41" t="s">
        <v>75</v>
      </c>
      <c r="D49" s="41" t="s">
        <v>413</v>
      </c>
      <c r="E49" s="41" t="s">
        <v>273</v>
      </c>
      <c r="F49" s="147">
        <f>F50+F51</f>
        <v>1976.58</v>
      </c>
    </row>
    <row r="50" spans="1:6" s="101" customFormat="1" ht="45">
      <c r="A50" s="7" t="s">
        <v>28</v>
      </c>
      <c r="B50" s="40" t="s">
        <v>432</v>
      </c>
      <c r="C50" s="40" t="s">
        <v>75</v>
      </c>
      <c r="D50" s="40" t="s">
        <v>413</v>
      </c>
      <c r="E50" s="40" t="s">
        <v>26</v>
      </c>
      <c r="F50" s="147">
        <v>1801.44</v>
      </c>
    </row>
    <row r="51" spans="1:6" s="101" customFormat="1" ht="22.5">
      <c r="A51" s="9" t="s">
        <v>115</v>
      </c>
      <c r="B51" s="40" t="s">
        <v>432</v>
      </c>
      <c r="C51" s="40" t="s">
        <v>75</v>
      </c>
      <c r="D51" s="40" t="s">
        <v>413</v>
      </c>
      <c r="E51" s="40" t="s">
        <v>29</v>
      </c>
      <c r="F51" s="147">
        <v>175.14</v>
      </c>
    </row>
    <row r="52" spans="1:6" s="101" customFormat="1" ht="21.75">
      <c r="A52" s="120" t="s">
        <v>604</v>
      </c>
      <c r="B52" s="40" t="s">
        <v>432</v>
      </c>
      <c r="C52" s="40" t="s">
        <v>75</v>
      </c>
      <c r="D52" s="40" t="s">
        <v>603</v>
      </c>
      <c r="E52" s="40" t="s">
        <v>273</v>
      </c>
      <c r="F52" s="147">
        <f>F53+F57+F55</f>
        <v>5059.02</v>
      </c>
    </row>
    <row r="53" spans="1:6" s="101" customFormat="1" ht="38.25" customHeight="1">
      <c r="A53" s="9" t="s">
        <v>958</v>
      </c>
      <c r="B53" s="40" t="s">
        <v>432</v>
      </c>
      <c r="C53" s="40" t="s">
        <v>75</v>
      </c>
      <c r="D53" s="40" t="s">
        <v>959</v>
      </c>
      <c r="E53" s="40" t="s">
        <v>273</v>
      </c>
      <c r="F53" s="147">
        <f>F54</f>
        <v>237</v>
      </c>
    </row>
    <row r="54" spans="1:6" s="101" customFormat="1" ht="33.75">
      <c r="A54" s="9" t="s">
        <v>27</v>
      </c>
      <c r="B54" s="40" t="s">
        <v>432</v>
      </c>
      <c r="C54" s="40" t="s">
        <v>75</v>
      </c>
      <c r="D54" s="40" t="s">
        <v>959</v>
      </c>
      <c r="E54" s="40" t="s">
        <v>30</v>
      </c>
      <c r="F54" s="147">
        <v>237</v>
      </c>
    </row>
    <row r="55" spans="1:6" s="101" customFormat="1" ht="63.75" customHeight="1">
      <c r="A55" s="9" t="s">
        <v>1030</v>
      </c>
      <c r="B55" s="40" t="s">
        <v>432</v>
      </c>
      <c r="C55" s="40" t="s">
        <v>75</v>
      </c>
      <c r="D55" s="40" t="s">
        <v>1029</v>
      </c>
      <c r="E55" s="40" t="s">
        <v>273</v>
      </c>
      <c r="F55" s="147">
        <f>F56</f>
        <v>1242.02</v>
      </c>
    </row>
    <row r="56" spans="1:6" s="101" customFormat="1" ht="33.75">
      <c r="A56" s="9" t="s">
        <v>27</v>
      </c>
      <c r="B56" s="40" t="s">
        <v>432</v>
      </c>
      <c r="C56" s="40" t="s">
        <v>75</v>
      </c>
      <c r="D56" s="40" t="s">
        <v>1029</v>
      </c>
      <c r="E56" s="40" t="s">
        <v>30</v>
      </c>
      <c r="F56" s="147">
        <v>1242.02</v>
      </c>
    </row>
    <row r="57" spans="1:6" s="101" customFormat="1" ht="39.75" customHeight="1">
      <c r="A57" s="9" t="s">
        <v>961</v>
      </c>
      <c r="B57" s="40" t="s">
        <v>432</v>
      </c>
      <c r="C57" s="40" t="s">
        <v>75</v>
      </c>
      <c r="D57" s="40" t="s">
        <v>960</v>
      </c>
      <c r="E57" s="40" t="s">
        <v>273</v>
      </c>
      <c r="F57" s="147">
        <f>F58</f>
        <v>3580</v>
      </c>
    </row>
    <row r="58" spans="1:6" s="101" customFormat="1" ht="33.75">
      <c r="A58" s="9" t="s">
        <v>27</v>
      </c>
      <c r="B58" s="40" t="s">
        <v>432</v>
      </c>
      <c r="C58" s="40" t="s">
        <v>75</v>
      </c>
      <c r="D58" s="40" t="s">
        <v>960</v>
      </c>
      <c r="E58" s="40" t="s">
        <v>30</v>
      </c>
      <c r="F58" s="147">
        <v>3580</v>
      </c>
    </row>
    <row r="59" spans="1:6" s="101" customFormat="1" ht="30" customHeight="1">
      <c r="A59" s="9" t="s">
        <v>803</v>
      </c>
      <c r="B59" s="40" t="s">
        <v>432</v>
      </c>
      <c r="C59" s="40" t="s">
        <v>75</v>
      </c>
      <c r="D59" s="40" t="s">
        <v>251</v>
      </c>
      <c r="E59" s="40" t="s">
        <v>273</v>
      </c>
      <c r="F59" s="147">
        <f>F60</f>
        <v>20</v>
      </c>
    </row>
    <row r="60" spans="1:6" s="101" customFormat="1" ht="33.75">
      <c r="A60" s="9" t="s">
        <v>27</v>
      </c>
      <c r="B60" s="40" t="s">
        <v>432</v>
      </c>
      <c r="C60" s="40" t="s">
        <v>75</v>
      </c>
      <c r="D60" s="40" t="s">
        <v>251</v>
      </c>
      <c r="E60" s="40" t="s">
        <v>30</v>
      </c>
      <c r="F60" s="147">
        <v>20</v>
      </c>
    </row>
    <row r="61" spans="1:6" s="101" customFormat="1" ht="27" customHeight="1">
      <c r="A61" s="9" t="s">
        <v>1000</v>
      </c>
      <c r="B61" s="40" t="s">
        <v>432</v>
      </c>
      <c r="C61" s="40" t="s">
        <v>75</v>
      </c>
      <c r="D61" s="40" t="s">
        <v>999</v>
      </c>
      <c r="E61" s="40" t="s">
        <v>273</v>
      </c>
      <c r="F61" s="147">
        <f>F62</f>
        <v>57</v>
      </c>
    </row>
    <row r="62" spans="1:6" s="101" customFormat="1" ht="27" customHeight="1">
      <c r="A62" s="9" t="s">
        <v>27</v>
      </c>
      <c r="B62" s="40" t="s">
        <v>432</v>
      </c>
      <c r="C62" s="40" t="s">
        <v>75</v>
      </c>
      <c r="D62" s="40" t="s">
        <v>999</v>
      </c>
      <c r="E62" s="40" t="s">
        <v>30</v>
      </c>
      <c r="F62" s="147">
        <v>57</v>
      </c>
    </row>
    <row r="63" spans="1:6" s="101" customFormat="1" ht="27" customHeight="1">
      <c r="A63" s="9" t="s">
        <v>998</v>
      </c>
      <c r="B63" s="40" t="s">
        <v>432</v>
      </c>
      <c r="C63" s="40" t="s">
        <v>75</v>
      </c>
      <c r="D63" s="40" t="s">
        <v>292</v>
      </c>
      <c r="E63" s="40" t="s">
        <v>273</v>
      </c>
      <c r="F63" s="147">
        <f>F64</f>
        <v>81.462</v>
      </c>
    </row>
    <row r="64" spans="1:6" s="101" customFormat="1" ht="41.25" customHeight="1">
      <c r="A64" s="9" t="s">
        <v>997</v>
      </c>
      <c r="B64" s="40" t="s">
        <v>432</v>
      </c>
      <c r="C64" s="40" t="s">
        <v>75</v>
      </c>
      <c r="D64" s="40" t="s">
        <v>897</v>
      </c>
      <c r="E64" s="40" t="s">
        <v>273</v>
      </c>
      <c r="F64" s="147">
        <f>F65</f>
        <v>81.462</v>
      </c>
    </row>
    <row r="65" spans="1:6" s="101" customFormat="1" ht="27" customHeight="1">
      <c r="A65" s="9" t="s">
        <v>27</v>
      </c>
      <c r="B65" s="40" t="s">
        <v>432</v>
      </c>
      <c r="C65" s="40" t="s">
        <v>75</v>
      </c>
      <c r="D65" s="40" t="s">
        <v>897</v>
      </c>
      <c r="E65" s="40" t="s">
        <v>30</v>
      </c>
      <c r="F65" s="147">
        <v>81.462</v>
      </c>
    </row>
    <row r="66" spans="1:6" s="19" customFormat="1" ht="27.75" customHeight="1">
      <c r="A66" s="8" t="s">
        <v>571</v>
      </c>
      <c r="B66" s="41" t="s">
        <v>432</v>
      </c>
      <c r="C66" s="41" t="s">
        <v>75</v>
      </c>
      <c r="D66" s="41" t="s">
        <v>269</v>
      </c>
      <c r="E66" s="41" t="s">
        <v>273</v>
      </c>
      <c r="F66" s="146">
        <f>F67+F71+F74+F82+F80</f>
        <v>81525.618</v>
      </c>
    </row>
    <row r="67" spans="1:6" s="19" customFormat="1" ht="24" customHeight="1">
      <c r="A67" s="8" t="s">
        <v>572</v>
      </c>
      <c r="B67" s="41" t="s">
        <v>432</v>
      </c>
      <c r="C67" s="41" t="s">
        <v>75</v>
      </c>
      <c r="D67" s="41" t="s">
        <v>361</v>
      </c>
      <c r="E67" s="41" t="s">
        <v>273</v>
      </c>
      <c r="F67" s="146">
        <f>F68+F69+F70</f>
        <v>22240.162000000004</v>
      </c>
    </row>
    <row r="68" spans="1:6" s="17" customFormat="1" ht="47.25" customHeight="1">
      <c r="A68" s="7" t="s">
        <v>28</v>
      </c>
      <c r="B68" s="40" t="s">
        <v>432</v>
      </c>
      <c r="C68" s="40" t="s">
        <v>75</v>
      </c>
      <c r="D68" s="40" t="s">
        <v>361</v>
      </c>
      <c r="E68" s="40" t="s">
        <v>26</v>
      </c>
      <c r="F68" s="148">
        <v>19877.965</v>
      </c>
    </row>
    <row r="69" spans="1:6" s="17" customFormat="1" ht="26.25" customHeight="1">
      <c r="A69" s="9" t="s">
        <v>27</v>
      </c>
      <c r="B69" s="40" t="s">
        <v>432</v>
      </c>
      <c r="C69" s="40" t="s">
        <v>75</v>
      </c>
      <c r="D69" s="40" t="s">
        <v>361</v>
      </c>
      <c r="E69" s="40" t="s">
        <v>30</v>
      </c>
      <c r="F69" s="148">
        <v>2326.331</v>
      </c>
    </row>
    <row r="70" spans="1:6" s="17" customFormat="1" ht="12.75">
      <c r="A70" s="9" t="s">
        <v>22</v>
      </c>
      <c r="B70" s="40" t="s">
        <v>432</v>
      </c>
      <c r="C70" s="40" t="s">
        <v>75</v>
      </c>
      <c r="D70" s="40" t="s">
        <v>361</v>
      </c>
      <c r="E70" s="40" t="s">
        <v>21</v>
      </c>
      <c r="F70" s="148">
        <v>35.866</v>
      </c>
    </row>
    <row r="71" spans="1:6" s="19" customFormat="1" ht="22.5">
      <c r="A71" s="8" t="s">
        <v>573</v>
      </c>
      <c r="B71" s="41" t="s">
        <v>432</v>
      </c>
      <c r="C71" s="41" t="s">
        <v>75</v>
      </c>
      <c r="D71" s="41" t="s">
        <v>362</v>
      </c>
      <c r="E71" s="41" t="s">
        <v>273</v>
      </c>
      <c r="F71" s="146">
        <f>F72+F73</f>
        <v>2589.121</v>
      </c>
    </row>
    <row r="72" spans="1:6" s="17" customFormat="1" ht="45">
      <c r="A72" s="7" t="s">
        <v>28</v>
      </c>
      <c r="B72" s="40" t="s">
        <v>432</v>
      </c>
      <c r="C72" s="40" t="s">
        <v>75</v>
      </c>
      <c r="D72" s="40" t="s">
        <v>362</v>
      </c>
      <c r="E72" s="40" t="s">
        <v>26</v>
      </c>
      <c r="F72" s="148">
        <v>1937.21</v>
      </c>
    </row>
    <row r="73" spans="1:6" s="17" customFormat="1" ht="26.25" customHeight="1">
      <c r="A73" s="9" t="s">
        <v>27</v>
      </c>
      <c r="B73" s="40" t="s">
        <v>432</v>
      </c>
      <c r="C73" s="40" t="s">
        <v>75</v>
      </c>
      <c r="D73" s="40" t="s">
        <v>362</v>
      </c>
      <c r="E73" s="40" t="s">
        <v>30</v>
      </c>
      <c r="F73" s="148">
        <v>651.911</v>
      </c>
    </row>
    <row r="74" spans="1:6" s="19" customFormat="1" ht="46.5" customHeight="1">
      <c r="A74" s="8" t="s">
        <v>574</v>
      </c>
      <c r="B74" s="41" t="s">
        <v>432</v>
      </c>
      <c r="C74" s="41" t="s">
        <v>75</v>
      </c>
      <c r="D74" s="41" t="s">
        <v>363</v>
      </c>
      <c r="E74" s="41" t="s">
        <v>273</v>
      </c>
      <c r="F74" s="146">
        <f>F75+F76+F77+F78+F79</f>
        <v>53757.505</v>
      </c>
    </row>
    <row r="75" spans="1:6" s="17" customFormat="1" ht="45">
      <c r="A75" s="7" t="s">
        <v>28</v>
      </c>
      <c r="B75" s="40" t="s">
        <v>432</v>
      </c>
      <c r="C75" s="40" t="s">
        <v>75</v>
      </c>
      <c r="D75" s="40" t="s">
        <v>363</v>
      </c>
      <c r="E75" s="40" t="s">
        <v>26</v>
      </c>
      <c r="F75" s="148">
        <v>26157.75</v>
      </c>
    </row>
    <row r="76" spans="1:6" s="17" customFormat="1" ht="24.75" customHeight="1">
      <c r="A76" s="9" t="s">
        <v>27</v>
      </c>
      <c r="B76" s="40" t="s">
        <v>432</v>
      </c>
      <c r="C76" s="40" t="s">
        <v>75</v>
      </c>
      <c r="D76" s="40" t="s">
        <v>363</v>
      </c>
      <c r="E76" s="40" t="s">
        <v>30</v>
      </c>
      <c r="F76" s="148">
        <v>11556.317</v>
      </c>
    </row>
    <row r="77" spans="1:6" s="17" customFormat="1" ht="24.75" customHeight="1">
      <c r="A77" s="7" t="s">
        <v>312</v>
      </c>
      <c r="B77" s="40" t="s">
        <v>432</v>
      </c>
      <c r="C77" s="40" t="s">
        <v>75</v>
      </c>
      <c r="D77" s="40" t="s">
        <v>363</v>
      </c>
      <c r="E77" s="40" t="s">
        <v>54</v>
      </c>
      <c r="F77" s="148">
        <v>7326.148</v>
      </c>
    </row>
    <row r="78" spans="1:6" s="17" customFormat="1" ht="21.75" customHeight="1">
      <c r="A78" s="9" t="s">
        <v>115</v>
      </c>
      <c r="B78" s="40" t="s">
        <v>432</v>
      </c>
      <c r="C78" s="40" t="s">
        <v>75</v>
      </c>
      <c r="D78" s="40" t="s">
        <v>363</v>
      </c>
      <c r="E78" s="40" t="s">
        <v>29</v>
      </c>
      <c r="F78" s="148">
        <v>8192.886</v>
      </c>
    </row>
    <row r="79" spans="1:6" s="17" customFormat="1" ht="12.75">
      <c r="A79" s="9" t="s">
        <v>22</v>
      </c>
      <c r="B79" s="40" t="s">
        <v>432</v>
      </c>
      <c r="C79" s="40" t="s">
        <v>75</v>
      </c>
      <c r="D79" s="40" t="s">
        <v>363</v>
      </c>
      <c r="E79" s="40" t="s">
        <v>21</v>
      </c>
      <c r="F79" s="148">
        <v>524.404</v>
      </c>
    </row>
    <row r="80" spans="1:6" s="17" customFormat="1" ht="73.5" customHeight="1">
      <c r="A80" s="9" t="s">
        <v>1033</v>
      </c>
      <c r="B80" s="40" t="s">
        <v>432</v>
      </c>
      <c r="C80" s="40" t="s">
        <v>75</v>
      </c>
      <c r="D80" s="40" t="s">
        <v>1032</v>
      </c>
      <c r="E80" s="40" t="s">
        <v>273</v>
      </c>
      <c r="F80" s="148">
        <f>F81</f>
        <v>143.971</v>
      </c>
    </row>
    <row r="81" spans="1:6" s="17" customFormat="1" ht="33.75">
      <c r="A81" s="9" t="s">
        <v>27</v>
      </c>
      <c r="B81" s="40" t="s">
        <v>432</v>
      </c>
      <c r="C81" s="40" t="s">
        <v>75</v>
      </c>
      <c r="D81" s="40" t="s">
        <v>1032</v>
      </c>
      <c r="E81" s="40" t="s">
        <v>30</v>
      </c>
      <c r="F81" s="148">
        <v>143.971</v>
      </c>
    </row>
    <row r="82" spans="1:6" s="19" customFormat="1" ht="59.25" customHeight="1">
      <c r="A82" s="8" t="s">
        <v>435</v>
      </c>
      <c r="B82" s="41" t="s">
        <v>432</v>
      </c>
      <c r="C82" s="41" t="s">
        <v>75</v>
      </c>
      <c r="D82" s="41" t="s">
        <v>364</v>
      </c>
      <c r="E82" s="41" t="s">
        <v>273</v>
      </c>
      <c r="F82" s="146">
        <f>F83+F85+F84</f>
        <v>2794.859</v>
      </c>
    </row>
    <row r="83" spans="1:6" s="17" customFormat="1" ht="23.25" customHeight="1">
      <c r="A83" s="9" t="s">
        <v>27</v>
      </c>
      <c r="B83" s="40" t="s">
        <v>432</v>
      </c>
      <c r="C83" s="40" t="s">
        <v>75</v>
      </c>
      <c r="D83" s="40" t="s">
        <v>364</v>
      </c>
      <c r="E83" s="40" t="s">
        <v>30</v>
      </c>
      <c r="F83" s="148">
        <v>1490.836</v>
      </c>
    </row>
    <row r="84" spans="1:6" s="17" customFormat="1" ht="23.25" customHeight="1">
      <c r="A84" s="7" t="s">
        <v>24</v>
      </c>
      <c r="B84" s="40" t="s">
        <v>432</v>
      </c>
      <c r="C84" s="40" t="s">
        <v>75</v>
      </c>
      <c r="D84" s="40" t="s">
        <v>364</v>
      </c>
      <c r="E84" s="40" t="s">
        <v>23</v>
      </c>
      <c r="F84" s="148">
        <v>50</v>
      </c>
    </row>
    <row r="85" spans="1:6" s="17" customFormat="1" ht="23.25" customHeight="1">
      <c r="A85" s="9" t="s">
        <v>115</v>
      </c>
      <c r="B85" s="40" t="s">
        <v>432</v>
      </c>
      <c r="C85" s="40" t="s">
        <v>75</v>
      </c>
      <c r="D85" s="40" t="s">
        <v>364</v>
      </c>
      <c r="E85" s="40" t="s">
        <v>29</v>
      </c>
      <c r="F85" s="148">
        <v>1254.023</v>
      </c>
    </row>
    <row r="86" spans="1:6" s="26" customFormat="1" ht="23.25" customHeight="1">
      <c r="A86" s="4" t="s">
        <v>142</v>
      </c>
      <c r="B86" s="39" t="s">
        <v>432</v>
      </c>
      <c r="C86" s="39" t="s">
        <v>75</v>
      </c>
      <c r="D86" s="39" t="s">
        <v>92</v>
      </c>
      <c r="E86" s="39" t="s">
        <v>273</v>
      </c>
      <c r="F86" s="149">
        <f>F87+F91+F89+F93</f>
        <v>690.5110000000001</v>
      </c>
    </row>
    <row r="87" spans="1:6" s="26" customFormat="1" ht="23.25" customHeight="1">
      <c r="A87" s="32" t="s">
        <v>862</v>
      </c>
      <c r="B87" s="41" t="s">
        <v>432</v>
      </c>
      <c r="C87" s="41" t="s">
        <v>75</v>
      </c>
      <c r="D87" s="41" t="s">
        <v>908</v>
      </c>
      <c r="E87" s="41" t="s">
        <v>273</v>
      </c>
      <c r="F87" s="147">
        <f>F88</f>
        <v>214.197</v>
      </c>
    </row>
    <row r="88" spans="1:6" s="26" customFormat="1" ht="23.25" customHeight="1">
      <c r="A88" s="7" t="s">
        <v>27</v>
      </c>
      <c r="B88" s="40" t="s">
        <v>432</v>
      </c>
      <c r="C88" s="40" t="s">
        <v>75</v>
      </c>
      <c r="D88" s="40" t="s">
        <v>908</v>
      </c>
      <c r="E88" s="40" t="s">
        <v>30</v>
      </c>
      <c r="F88" s="148">
        <v>214.197</v>
      </c>
    </row>
    <row r="89" spans="1:6" s="26" customFormat="1" ht="23.25" customHeight="1">
      <c r="A89" s="32" t="s">
        <v>862</v>
      </c>
      <c r="B89" s="41" t="s">
        <v>432</v>
      </c>
      <c r="C89" s="41" t="s">
        <v>75</v>
      </c>
      <c r="D89" s="41" t="s">
        <v>1026</v>
      </c>
      <c r="E89" s="41" t="s">
        <v>273</v>
      </c>
      <c r="F89" s="148">
        <f>F90</f>
        <v>475.624</v>
      </c>
    </row>
    <row r="90" spans="1:6" s="26" customFormat="1" ht="23.25" customHeight="1">
      <c r="A90" s="7" t="s">
        <v>27</v>
      </c>
      <c r="B90" s="40" t="s">
        <v>432</v>
      </c>
      <c r="C90" s="40" t="s">
        <v>75</v>
      </c>
      <c r="D90" s="40" t="s">
        <v>1026</v>
      </c>
      <c r="E90" s="40" t="s">
        <v>30</v>
      </c>
      <c r="F90" s="148">
        <v>475.624</v>
      </c>
    </row>
    <row r="91" spans="1:6" s="26" customFormat="1" ht="23.25" customHeight="1">
      <c r="A91" s="32" t="s">
        <v>862</v>
      </c>
      <c r="B91" s="41" t="s">
        <v>432</v>
      </c>
      <c r="C91" s="41" t="s">
        <v>75</v>
      </c>
      <c r="D91" s="41" t="s">
        <v>907</v>
      </c>
      <c r="E91" s="41" t="s">
        <v>273</v>
      </c>
      <c r="F91" s="147">
        <f>F92</f>
        <v>0.214</v>
      </c>
    </row>
    <row r="92" spans="1:6" s="26" customFormat="1" ht="23.25" customHeight="1">
      <c r="A92" s="7" t="s">
        <v>27</v>
      </c>
      <c r="B92" s="40" t="s">
        <v>432</v>
      </c>
      <c r="C92" s="40" t="s">
        <v>75</v>
      </c>
      <c r="D92" s="40" t="s">
        <v>906</v>
      </c>
      <c r="E92" s="40" t="s">
        <v>30</v>
      </c>
      <c r="F92" s="148">
        <v>0.214</v>
      </c>
    </row>
    <row r="93" spans="1:6" s="26" customFormat="1" ht="23.25" customHeight="1">
      <c r="A93" s="32" t="s">
        <v>862</v>
      </c>
      <c r="B93" s="41" t="s">
        <v>432</v>
      </c>
      <c r="C93" s="41" t="s">
        <v>75</v>
      </c>
      <c r="D93" s="41" t="s">
        <v>1028</v>
      </c>
      <c r="E93" s="41" t="s">
        <v>273</v>
      </c>
      <c r="F93" s="148">
        <f>F94</f>
        <v>0.476</v>
      </c>
    </row>
    <row r="94" spans="1:6" s="26" customFormat="1" ht="23.25" customHeight="1">
      <c r="A94" s="7" t="s">
        <v>27</v>
      </c>
      <c r="B94" s="40" t="s">
        <v>432</v>
      </c>
      <c r="C94" s="40" t="s">
        <v>75</v>
      </c>
      <c r="D94" s="40" t="s">
        <v>1027</v>
      </c>
      <c r="E94" s="40" t="s">
        <v>30</v>
      </c>
      <c r="F94" s="148">
        <v>0.476</v>
      </c>
    </row>
    <row r="95" spans="1:6" s="26" customFormat="1" ht="23.25" customHeight="1">
      <c r="A95" s="10" t="s">
        <v>439</v>
      </c>
      <c r="B95" s="39" t="s">
        <v>432</v>
      </c>
      <c r="C95" s="39" t="s">
        <v>188</v>
      </c>
      <c r="D95" s="40"/>
      <c r="E95" s="40"/>
      <c r="F95" s="149">
        <f>F96+F98+F100</f>
        <v>8387.516</v>
      </c>
    </row>
    <row r="96" spans="1:6" s="26" customFormat="1" ht="24.75" customHeight="1">
      <c r="A96" s="9" t="s">
        <v>803</v>
      </c>
      <c r="B96" s="40" t="s">
        <v>432</v>
      </c>
      <c r="C96" s="40" t="s">
        <v>188</v>
      </c>
      <c r="D96" s="40" t="s">
        <v>251</v>
      </c>
      <c r="E96" s="40" t="s">
        <v>273</v>
      </c>
      <c r="F96" s="147">
        <f>F97</f>
        <v>0</v>
      </c>
    </row>
    <row r="97" spans="1:6" s="26" customFormat="1" ht="23.25" customHeight="1">
      <c r="A97" s="7" t="s">
        <v>27</v>
      </c>
      <c r="B97" s="40" t="s">
        <v>432</v>
      </c>
      <c r="C97" s="40" t="s">
        <v>188</v>
      </c>
      <c r="D97" s="40" t="s">
        <v>251</v>
      </c>
      <c r="E97" s="40" t="s">
        <v>30</v>
      </c>
      <c r="F97" s="147">
        <v>0</v>
      </c>
    </row>
    <row r="98" spans="1:6" s="26" customFormat="1" ht="21.75" customHeight="1">
      <c r="A98" s="7" t="s">
        <v>946</v>
      </c>
      <c r="B98" s="40" t="s">
        <v>432</v>
      </c>
      <c r="C98" s="40" t="s">
        <v>188</v>
      </c>
      <c r="D98" s="40" t="s">
        <v>252</v>
      </c>
      <c r="E98" s="40" t="s">
        <v>273</v>
      </c>
      <c r="F98" s="147">
        <f>F99</f>
        <v>0</v>
      </c>
    </row>
    <row r="99" spans="1:6" s="26" customFormat="1" ht="23.25" customHeight="1">
      <c r="A99" s="7" t="s">
        <v>27</v>
      </c>
      <c r="B99" s="40" t="s">
        <v>432</v>
      </c>
      <c r="C99" s="40" t="s">
        <v>188</v>
      </c>
      <c r="D99" s="40" t="s">
        <v>252</v>
      </c>
      <c r="E99" s="40" t="s">
        <v>30</v>
      </c>
      <c r="F99" s="147">
        <v>0</v>
      </c>
    </row>
    <row r="100" spans="1:6" s="17" customFormat="1" ht="11.25" customHeight="1">
      <c r="A100" s="8" t="s">
        <v>142</v>
      </c>
      <c r="B100" s="70" t="s">
        <v>432</v>
      </c>
      <c r="C100" s="41" t="s">
        <v>188</v>
      </c>
      <c r="D100" s="41" t="s">
        <v>92</v>
      </c>
      <c r="E100" s="39"/>
      <c r="F100" s="146">
        <f>F101+F105</f>
        <v>8387.516</v>
      </c>
    </row>
    <row r="101" spans="1:6" s="17" customFormat="1" ht="14.25" customHeight="1">
      <c r="A101" s="6" t="s">
        <v>91</v>
      </c>
      <c r="B101" s="70" t="s">
        <v>432</v>
      </c>
      <c r="C101" s="41" t="s">
        <v>188</v>
      </c>
      <c r="D101" s="41" t="s">
        <v>93</v>
      </c>
      <c r="E101" s="39"/>
      <c r="F101" s="146">
        <f>F102</f>
        <v>1586.18</v>
      </c>
    </row>
    <row r="102" spans="1:6" s="17" customFormat="1" ht="12.75">
      <c r="A102" s="8" t="s">
        <v>272</v>
      </c>
      <c r="B102" s="70" t="s">
        <v>432</v>
      </c>
      <c r="C102" s="41" t="s">
        <v>188</v>
      </c>
      <c r="D102" s="41" t="s">
        <v>94</v>
      </c>
      <c r="E102" s="41" t="s">
        <v>273</v>
      </c>
      <c r="F102" s="146">
        <f>F103</f>
        <v>1586.18</v>
      </c>
    </row>
    <row r="103" spans="1:6" s="17" customFormat="1" ht="22.5">
      <c r="A103" s="8" t="s">
        <v>97</v>
      </c>
      <c r="B103" s="70" t="s">
        <v>432</v>
      </c>
      <c r="C103" s="41" t="s">
        <v>188</v>
      </c>
      <c r="D103" s="41" t="s">
        <v>95</v>
      </c>
      <c r="E103" s="41" t="s">
        <v>273</v>
      </c>
      <c r="F103" s="146">
        <f>F104</f>
        <v>1586.18</v>
      </c>
    </row>
    <row r="104" spans="1:6" s="17" customFormat="1" ht="45">
      <c r="A104" s="7" t="s">
        <v>28</v>
      </c>
      <c r="B104" s="40" t="s">
        <v>432</v>
      </c>
      <c r="C104" s="40" t="s">
        <v>188</v>
      </c>
      <c r="D104" s="40" t="s">
        <v>95</v>
      </c>
      <c r="E104" s="40" t="s">
        <v>26</v>
      </c>
      <c r="F104" s="148">
        <v>1586.18</v>
      </c>
    </row>
    <row r="105" spans="1:6" s="19" customFormat="1" ht="22.5">
      <c r="A105" s="8" t="s">
        <v>73</v>
      </c>
      <c r="B105" s="70" t="s">
        <v>432</v>
      </c>
      <c r="C105" s="41" t="s">
        <v>188</v>
      </c>
      <c r="D105" s="42" t="s">
        <v>60</v>
      </c>
      <c r="E105" s="41" t="s">
        <v>273</v>
      </c>
      <c r="F105" s="146">
        <f>F106</f>
        <v>6801.336</v>
      </c>
    </row>
    <row r="106" spans="1:6" s="19" customFormat="1" ht="45">
      <c r="A106" s="6" t="s">
        <v>291</v>
      </c>
      <c r="B106" s="41" t="s">
        <v>432</v>
      </c>
      <c r="C106" s="41" t="s">
        <v>188</v>
      </c>
      <c r="D106" s="41" t="s">
        <v>61</v>
      </c>
      <c r="E106" s="41" t="s">
        <v>273</v>
      </c>
      <c r="F106" s="146">
        <f>F107+F108+F109</f>
        <v>6801.336</v>
      </c>
    </row>
    <row r="107" spans="1:6" s="17" customFormat="1" ht="45">
      <c r="A107" s="7" t="s">
        <v>28</v>
      </c>
      <c r="B107" s="40" t="s">
        <v>432</v>
      </c>
      <c r="C107" s="40" t="s">
        <v>188</v>
      </c>
      <c r="D107" s="40" t="s">
        <v>61</v>
      </c>
      <c r="E107" s="40" t="s">
        <v>26</v>
      </c>
      <c r="F107" s="148">
        <v>5958.621</v>
      </c>
    </row>
    <row r="108" spans="1:6" s="17" customFormat="1" ht="26.25" customHeight="1">
      <c r="A108" s="9" t="s">
        <v>27</v>
      </c>
      <c r="B108" s="40" t="s">
        <v>432</v>
      </c>
      <c r="C108" s="40" t="s">
        <v>188</v>
      </c>
      <c r="D108" s="40" t="s">
        <v>61</v>
      </c>
      <c r="E108" s="40" t="s">
        <v>30</v>
      </c>
      <c r="F108" s="148">
        <v>818.706</v>
      </c>
    </row>
    <row r="109" spans="1:6" s="17" customFormat="1" ht="12.75">
      <c r="A109" s="9" t="s">
        <v>22</v>
      </c>
      <c r="B109" s="40" t="s">
        <v>432</v>
      </c>
      <c r="C109" s="40" t="s">
        <v>188</v>
      </c>
      <c r="D109" s="40" t="s">
        <v>61</v>
      </c>
      <c r="E109" s="40" t="s">
        <v>21</v>
      </c>
      <c r="F109" s="148">
        <v>24.009</v>
      </c>
    </row>
    <row r="110" spans="1:6" s="17" customFormat="1" ht="12.75">
      <c r="A110" s="106" t="s">
        <v>341</v>
      </c>
      <c r="B110" s="1" t="s">
        <v>432</v>
      </c>
      <c r="C110" s="1" t="s">
        <v>163</v>
      </c>
      <c r="D110" s="1"/>
      <c r="E110" s="1"/>
      <c r="F110" s="149">
        <f>F111</f>
        <v>0</v>
      </c>
    </row>
    <row r="111" spans="1:6" s="17" customFormat="1" ht="22.5">
      <c r="A111" s="6" t="s">
        <v>809</v>
      </c>
      <c r="B111" s="41" t="s">
        <v>432</v>
      </c>
      <c r="C111" s="41" t="s">
        <v>163</v>
      </c>
      <c r="D111" s="41" t="s">
        <v>292</v>
      </c>
      <c r="E111" s="41" t="s">
        <v>273</v>
      </c>
      <c r="F111" s="147">
        <f>F112</f>
        <v>0</v>
      </c>
    </row>
    <row r="112" spans="1:6" s="17" customFormat="1" ht="33.75">
      <c r="A112" s="7" t="s">
        <v>898</v>
      </c>
      <c r="B112" s="40" t="s">
        <v>432</v>
      </c>
      <c r="C112" s="40" t="s">
        <v>163</v>
      </c>
      <c r="D112" s="40" t="s">
        <v>897</v>
      </c>
      <c r="E112" s="40" t="s">
        <v>273</v>
      </c>
      <c r="F112" s="147">
        <f>F113</f>
        <v>0</v>
      </c>
    </row>
    <row r="113" spans="1:6" s="17" customFormat="1" ht="33.75">
      <c r="A113" s="7" t="s">
        <v>27</v>
      </c>
      <c r="B113" s="40" t="s">
        <v>432</v>
      </c>
      <c r="C113" s="40" t="s">
        <v>163</v>
      </c>
      <c r="D113" s="40" t="s">
        <v>897</v>
      </c>
      <c r="E113" s="40" t="s">
        <v>30</v>
      </c>
      <c r="F113" s="148">
        <v>0</v>
      </c>
    </row>
    <row r="114" spans="1:6" s="19" customFormat="1" ht="12.75">
      <c r="A114" s="4" t="s">
        <v>449</v>
      </c>
      <c r="B114" s="69" t="s">
        <v>432</v>
      </c>
      <c r="C114" s="39" t="s">
        <v>450</v>
      </c>
      <c r="D114" s="39"/>
      <c r="E114" s="39"/>
      <c r="F114" s="145">
        <f>F115+F122</f>
        <v>645.448</v>
      </c>
    </row>
    <row r="115" spans="1:6" s="19" customFormat="1" ht="12.75">
      <c r="A115" s="4" t="s">
        <v>451</v>
      </c>
      <c r="B115" s="39" t="s">
        <v>432</v>
      </c>
      <c r="C115" s="39" t="s">
        <v>452</v>
      </c>
      <c r="D115" s="39"/>
      <c r="E115" s="39"/>
      <c r="F115" s="145">
        <f>F116+F120</f>
        <v>645.448</v>
      </c>
    </row>
    <row r="116" spans="1:6" s="19" customFormat="1" ht="12.75">
      <c r="A116" s="8" t="s">
        <v>142</v>
      </c>
      <c r="B116" s="70" t="s">
        <v>432</v>
      </c>
      <c r="C116" s="41" t="s">
        <v>452</v>
      </c>
      <c r="D116" s="41" t="s">
        <v>92</v>
      </c>
      <c r="E116" s="41" t="s">
        <v>273</v>
      </c>
      <c r="F116" s="146">
        <f>F117</f>
        <v>270.448</v>
      </c>
    </row>
    <row r="117" spans="1:6" s="19" customFormat="1" ht="22.5">
      <c r="A117" s="12" t="s">
        <v>63</v>
      </c>
      <c r="B117" s="41" t="s">
        <v>432</v>
      </c>
      <c r="C117" s="41" t="s">
        <v>452</v>
      </c>
      <c r="D117" s="41" t="s">
        <v>62</v>
      </c>
      <c r="E117" s="41" t="s">
        <v>273</v>
      </c>
      <c r="F117" s="146">
        <f>F118</f>
        <v>270.448</v>
      </c>
    </row>
    <row r="118" spans="1:6" s="19" customFormat="1" ht="12.75">
      <c r="A118" s="6" t="s">
        <v>449</v>
      </c>
      <c r="B118" s="41" t="s">
        <v>432</v>
      </c>
      <c r="C118" s="41" t="s">
        <v>452</v>
      </c>
      <c r="D118" s="41" t="s">
        <v>453</v>
      </c>
      <c r="E118" s="41" t="s">
        <v>273</v>
      </c>
      <c r="F118" s="146">
        <f>F119</f>
        <v>270.448</v>
      </c>
    </row>
    <row r="119" spans="1:6" s="17" customFormat="1" ht="22.5">
      <c r="A119" s="9" t="s">
        <v>115</v>
      </c>
      <c r="B119" s="40" t="s">
        <v>432</v>
      </c>
      <c r="C119" s="40" t="s">
        <v>452</v>
      </c>
      <c r="D119" s="40" t="s">
        <v>453</v>
      </c>
      <c r="E119" s="40" t="s">
        <v>29</v>
      </c>
      <c r="F119" s="148">
        <v>270.448</v>
      </c>
    </row>
    <row r="120" spans="1:6" s="17" customFormat="1" ht="22.5">
      <c r="A120" s="6" t="s">
        <v>806</v>
      </c>
      <c r="B120" s="41" t="s">
        <v>432</v>
      </c>
      <c r="C120" s="41" t="s">
        <v>452</v>
      </c>
      <c r="D120" s="41" t="s">
        <v>472</v>
      </c>
      <c r="E120" s="41" t="s">
        <v>273</v>
      </c>
      <c r="F120" s="147">
        <f>F121</f>
        <v>375</v>
      </c>
    </row>
    <row r="121" spans="1:6" s="17" customFormat="1" ht="22.5">
      <c r="A121" s="9" t="s">
        <v>115</v>
      </c>
      <c r="B121" s="41" t="s">
        <v>432</v>
      </c>
      <c r="C121" s="41" t="s">
        <v>452</v>
      </c>
      <c r="D121" s="41" t="s">
        <v>472</v>
      </c>
      <c r="E121" s="41" t="s">
        <v>29</v>
      </c>
      <c r="F121" s="148">
        <v>375</v>
      </c>
    </row>
    <row r="122" spans="1:6" s="17" customFormat="1" ht="12.75">
      <c r="A122" s="4" t="s">
        <v>219</v>
      </c>
      <c r="B122" s="39" t="s">
        <v>432</v>
      </c>
      <c r="C122" s="39" t="s">
        <v>217</v>
      </c>
      <c r="D122" s="39"/>
      <c r="E122" s="39"/>
      <c r="F122" s="145">
        <f>F123</f>
        <v>0</v>
      </c>
    </row>
    <row r="123" spans="1:6" s="17" customFormat="1" ht="22.5">
      <c r="A123" s="6" t="s">
        <v>806</v>
      </c>
      <c r="B123" s="41" t="s">
        <v>432</v>
      </c>
      <c r="C123" s="41" t="s">
        <v>217</v>
      </c>
      <c r="D123" s="41" t="s">
        <v>472</v>
      </c>
      <c r="E123" s="41" t="s">
        <v>273</v>
      </c>
      <c r="F123" s="147">
        <f>F124</f>
        <v>0</v>
      </c>
    </row>
    <row r="124" spans="1:6" s="17" customFormat="1" ht="33.75">
      <c r="A124" s="7" t="s">
        <v>27</v>
      </c>
      <c r="B124" s="41" t="s">
        <v>432</v>
      </c>
      <c r="C124" s="41" t="s">
        <v>217</v>
      </c>
      <c r="D124" s="41" t="s">
        <v>472</v>
      </c>
      <c r="E124" s="41" t="s">
        <v>30</v>
      </c>
      <c r="F124" s="148">
        <v>0</v>
      </c>
    </row>
    <row r="125" spans="1:6" s="17" customFormat="1" ht="38.25">
      <c r="A125" s="103" t="s">
        <v>537</v>
      </c>
      <c r="B125" s="102" t="s">
        <v>434</v>
      </c>
      <c r="C125" s="102" t="s">
        <v>237</v>
      </c>
      <c r="D125" s="102"/>
      <c r="E125" s="102" t="s">
        <v>237</v>
      </c>
      <c r="F125" s="160">
        <f>F126+F131+F183</f>
        <v>66657.12100000001</v>
      </c>
    </row>
    <row r="126" spans="1:6" s="26" customFormat="1" ht="12.75">
      <c r="A126" s="10" t="s">
        <v>436</v>
      </c>
      <c r="B126" s="39" t="s">
        <v>434</v>
      </c>
      <c r="C126" s="39" t="s">
        <v>166</v>
      </c>
      <c r="D126" s="39"/>
      <c r="E126" s="39"/>
      <c r="F126" s="145">
        <f>F127+F129</f>
        <v>40837.22</v>
      </c>
    </row>
    <row r="127" spans="1:6" s="26" customFormat="1" ht="33.75">
      <c r="A127" s="6" t="s">
        <v>216</v>
      </c>
      <c r="B127" s="70" t="s">
        <v>434</v>
      </c>
      <c r="C127" s="41" t="s">
        <v>166</v>
      </c>
      <c r="D127" s="41" t="s">
        <v>413</v>
      </c>
      <c r="E127" s="41" t="s">
        <v>273</v>
      </c>
      <c r="F127" s="147">
        <f>F128</f>
        <v>833.625</v>
      </c>
    </row>
    <row r="128" spans="1:6" s="26" customFormat="1" ht="22.5">
      <c r="A128" s="9" t="s">
        <v>115</v>
      </c>
      <c r="B128" s="40" t="s">
        <v>434</v>
      </c>
      <c r="C128" s="40" t="s">
        <v>166</v>
      </c>
      <c r="D128" s="40" t="s">
        <v>413</v>
      </c>
      <c r="E128" s="40" t="s">
        <v>29</v>
      </c>
      <c r="F128" s="147">
        <v>833.625</v>
      </c>
    </row>
    <row r="129" spans="1:6" s="19" customFormat="1" ht="23.25" customHeight="1">
      <c r="A129" s="8" t="s">
        <v>790</v>
      </c>
      <c r="B129" s="41" t="s">
        <v>434</v>
      </c>
      <c r="C129" s="41" t="s">
        <v>166</v>
      </c>
      <c r="D129" s="41" t="s">
        <v>266</v>
      </c>
      <c r="E129" s="41" t="s">
        <v>273</v>
      </c>
      <c r="F129" s="146">
        <f>F130</f>
        <v>40003.595</v>
      </c>
    </row>
    <row r="130" spans="1:6" s="17" customFormat="1" ht="22.5">
      <c r="A130" s="9" t="s">
        <v>115</v>
      </c>
      <c r="B130" s="40" t="s">
        <v>434</v>
      </c>
      <c r="C130" s="40" t="s">
        <v>166</v>
      </c>
      <c r="D130" s="40" t="s">
        <v>266</v>
      </c>
      <c r="E130" s="40" t="s">
        <v>29</v>
      </c>
      <c r="F130" s="148">
        <v>40003.595</v>
      </c>
    </row>
    <row r="131" spans="1:6" s="26" customFormat="1" ht="12.75">
      <c r="A131" s="10" t="s">
        <v>204</v>
      </c>
      <c r="B131" s="39" t="s">
        <v>434</v>
      </c>
      <c r="C131" s="39" t="s">
        <v>193</v>
      </c>
      <c r="D131" s="39"/>
      <c r="E131" s="39"/>
      <c r="F131" s="145">
        <f>F132+F156+F158+F164+F166+F168+F173+F175+F179+F181+F177</f>
        <v>25045.086000000003</v>
      </c>
    </row>
    <row r="132" spans="1:6" s="26" customFormat="1" ht="36" customHeight="1">
      <c r="A132" s="25" t="s">
        <v>791</v>
      </c>
      <c r="B132" s="41" t="s">
        <v>434</v>
      </c>
      <c r="C132" s="41" t="s">
        <v>193</v>
      </c>
      <c r="D132" s="41" t="s">
        <v>305</v>
      </c>
      <c r="E132" s="41" t="s">
        <v>273</v>
      </c>
      <c r="F132" s="146">
        <f>F133+F135+F137+F139+F143+F145+F147+F149+F151+F154+F141</f>
        <v>6861.1</v>
      </c>
    </row>
    <row r="133" spans="1:6" s="26" customFormat="1" ht="28.5" customHeight="1">
      <c r="A133" s="27" t="s">
        <v>608</v>
      </c>
      <c r="B133" s="41" t="s">
        <v>434</v>
      </c>
      <c r="C133" s="41" t="s">
        <v>193</v>
      </c>
      <c r="D133" s="41" t="s">
        <v>607</v>
      </c>
      <c r="E133" s="40" t="s">
        <v>273</v>
      </c>
      <c r="F133" s="146">
        <f>F134</f>
        <v>315</v>
      </c>
    </row>
    <row r="134" spans="1:6" s="26" customFormat="1" ht="26.25" customHeight="1">
      <c r="A134" s="9" t="s">
        <v>27</v>
      </c>
      <c r="B134" s="40" t="s">
        <v>434</v>
      </c>
      <c r="C134" s="40" t="s">
        <v>193</v>
      </c>
      <c r="D134" s="40" t="s">
        <v>607</v>
      </c>
      <c r="E134" s="40" t="s">
        <v>30</v>
      </c>
      <c r="F134" s="148">
        <v>315</v>
      </c>
    </row>
    <row r="135" spans="1:6" s="26" customFormat="1" ht="33.75">
      <c r="A135" s="32" t="s">
        <v>462</v>
      </c>
      <c r="B135" s="41" t="s">
        <v>434</v>
      </c>
      <c r="C135" s="41" t="s">
        <v>193</v>
      </c>
      <c r="D135" s="41" t="s">
        <v>427</v>
      </c>
      <c r="E135" s="41" t="s">
        <v>273</v>
      </c>
      <c r="F135" s="146">
        <f>F136</f>
        <v>528.3</v>
      </c>
    </row>
    <row r="136" spans="1:6" s="101" customFormat="1" ht="27.75" customHeight="1">
      <c r="A136" s="9" t="s">
        <v>27</v>
      </c>
      <c r="B136" s="40" t="s">
        <v>434</v>
      </c>
      <c r="C136" s="40" t="s">
        <v>193</v>
      </c>
      <c r="D136" s="40" t="s">
        <v>427</v>
      </c>
      <c r="E136" s="40" t="s">
        <v>30</v>
      </c>
      <c r="F136" s="148">
        <v>528.3</v>
      </c>
    </row>
    <row r="137" spans="1:6" s="101" customFormat="1" ht="35.25" customHeight="1">
      <c r="A137" s="7" t="s">
        <v>718</v>
      </c>
      <c r="B137" s="40" t="s">
        <v>434</v>
      </c>
      <c r="C137" s="40" t="s">
        <v>193</v>
      </c>
      <c r="D137" s="40" t="s">
        <v>658</v>
      </c>
      <c r="E137" s="40" t="s">
        <v>273</v>
      </c>
      <c r="F137" s="147">
        <f>F138</f>
        <v>322.6</v>
      </c>
    </row>
    <row r="138" spans="1:6" s="101" customFormat="1" ht="27.75" customHeight="1">
      <c r="A138" s="9" t="s">
        <v>115</v>
      </c>
      <c r="B138" s="40" t="s">
        <v>434</v>
      </c>
      <c r="C138" s="40" t="s">
        <v>193</v>
      </c>
      <c r="D138" s="40" t="s">
        <v>658</v>
      </c>
      <c r="E138" s="40" t="s">
        <v>29</v>
      </c>
      <c r="F138" s="148">
        <v>322.6</v>
      </c>
    </row>
    <row r="139" spans="1:6" s="101" customFormat="1" ht="52.5" customHeight="1">
      <c r="A139" s="25" t="s">
        <v>438</v>
      </c>
      <c r="B139" s="41" t="s">
        <v>434</v>
      </c>
      <c r="C139" s="41" t="s">
        <v>193</v>
      </c>
      <c r="D139" s="41" t="s">
        <v>935</v>
      </c>
      <c r="E139" s="41" t="s">
        <v>273</v>
      </c>
      <c r="F139" s="147">
        <f>F140</f>
        <v>176.1</v>
      </c>
    </row>
    <row r="140" spans="1:6" s="101" customFormat="1" ht="27.75" customHeight="1">
      <c r="A140" s="9" t="s">
        <v>27</v>
      </c>
      <c r="B140" s="40" t="s">
        <v>434</v>
      </c>
      <c r="C140" s="40" t="s">
        <v>193</v>
      </c>
      <c r="D140" s="40" t="s">
        <v>936</v>
      </c>
      <c r="E140" s="40" t="s">
        <v>30</v>
      </c>
      <c r="F140" s="148">
        <v>176.1</v>
      </c>
    </row>
    <row r="141" spans="1:6" s="101" customFormat="1" ht="40.5" customHeight="1">
      <c r="A141" s="9" t="s">
        <v>1038</v>
      </c>
      <c r="B141" s="40" t="s">
        <v>434</v>
      </c>
      <c r="C141" s="40" t="s">
        <v>193</v>
      </c>
      <c r="D141" s="40" t="s">
        <v>1037</v>
      </c>
      <c r="E141" s="40" t="s">
        <v>273</v>
      </c>
      <c r="F141" s="148">
        <f>F142</f>
        <v>234.8</v>
      </c>
    </row>
    <row r="142" spans="1:6" s="101" customFormat="1" ht="27.75" customHeight="1">
      <c r="A142" s="9" t="s">
        <v>27</v>
      </c>
      <c r="B142" s="40" t="s">
        <v>434</v>
      </c>
      <c r="C142" s="40" t="s">
        <v>193</v>
      </c>
      <c r="D142" s="40" t="s">
        <v>1037</v>
      </c>
      <c r="E142" s="40" t="s">
        <v>30</v>
      </c>
      <c r="F142" s="148">
        <v>234.8</v>
      </c>
    </row>
    <row r="143" spans="1:6" s="26" customFormat="1" ht="48" customHeight="1">
      <c r="A143" s="25" t="s">
        <v>438</v>
      </c>
      <c r="B143" s="41" t="s">
        <v>434</v>
      </c>
      <c r="C143" s="41" t="s">
        <v>193</v>
      </c>
      <c r="D143" s="41" t="s">
        <v>428</v>
      </c>
      <c r="E143" s="41" t="s">
        <v>273</v>
      </c>
      <c r="F143" s="146">
        <v>0</v>
      </c>
    </row>
    <row r="144" spans="1:6" s="101" customFormat="1" ht="21.75" customHeight="1">
      <c r="A144" s="9" t="s">
        <v>27</v>
      </c>
      <c r="B144" s="40" t="s">
        <v>434</v>
      </c>
      <c r="C144" s="40" t="s">
        <v>193</v>
      </c>
      <c r="D144" s="40" t="s">
        <v>428</v>
      </c>
      <c r="E144" s="40" t="s">
        <v>30</v>
      </c>
      <c r="F144" s="148">
        <v>0</v>
      </c>
    </row>
    <row r="145" spans="1:6" s="101" customFormat="1" ht="51.75" customHeight="1">
      <c r="A145" s="27" t="s">
        <v>661</v>
      </c>
      <c r="B145" s="40" t="s">
        <v>434</v>
      </c>
      <c r="C145" s="40" t="s">
        <v>193</v>
      </c>
      <c r="D145" s="40" t="s">
        <v>660</v>
      </c>
      <c r="E145" s="40" t="s">
        <v>273</v>
      </c>
      <c r="F145" s="147">
        <f>F146</f>
        <v>100.1</v>
      </c>
    </row>
    <row r="146" spans="1:6" s="101" customFormat="1" ht="26.25" customHeight="1">
      <c r="A146" s="9" t="s">
        <v>115</v>
      </c>
      <c r="B146" s="40" t="s">
        <v>434</v>
      </c>
      <c r="C146" s="40" t="s">
        <v>193</v>
      </c>
      <c r="D146" s="40" t="s">
        <v>660</v>
      </c>
      <c r="E146" s="40" t="s">
        <v>29</v>
      </c>
      <c r="F146" s="148">
        <v>100.1</v>
      </c>
    </row>
    <row r="147" spans="1:6" s="101" customFormat="1" ht="53.25" customHeight="1">
      <c r="A147" s="9" t="s">
        <v>720</v>
      </c>
      <c r="B147" s="40" t="s">
        <v>434</v>
      </c>
      <c r="C147" s="40" t="s">
        <v>193</v>
      </c>
      <c r="D147" s="40" t="s">
        <v>719</v>
      </c>
      <c r="E147" s="40" t="s">
        <v>273</v>
      </c>
      <c r="F147" s="147">
        <f>F148</f>
        <v>10</v>
      </c>
    </row>
    <row r="148" spans="1:6" s="101" customFormat="1" ht="26.25" customHeight="1">
      <c r="A148" s="9" t="s">
        <v>115</v>
      </c>
      <c r="B148" s="40" t="s">
        <v>434</v>
      </c>
      <c r="C148" s="40" t="s">
        <v>193</v>
      </c>
      <c r="D148" s="40" t="s">
        <v>719</v>
      </c>
      <c r="E148" s="40" t="s">
        <v>29</v>
      </c>
      <c r="F148" s="148">
        <v>10</v>
      </c>
    </row>
    <row r="149" spans="1:6" s="26" customFormat="1" ht="46.5" customHeight="1">
      <c r="A149" s="8" t="s">
        <v>657</v>
      </c>
      <c r="B149" s="41" t="s">
        <v>434</v>
      </c>
      <c r="C149" s="41" t="s">
        <v>193</v>
      </c>
      <c r="D149" s="41" t="s">
        <v>605</v>
      </c>
      <c r="E149" s="41" t="s">
        <v>273</v>
      </c>
      <c r="F149" s="146">
        <f>F150</f>
        <v>508.7</v>
      </c>
    </row>
    <row r="150" spans="1:6" s="101" customFormat="1" ht="25.5" customHeight="1">
      <c r="A150" s="9" t="s">
        <v>27</v>
      </c>
      <c r="B150" s="40" t="s">
        <v>434</v>
      </c>
      <c r="C150" s="40" t="s">
        <v>193</v>
      </c>
      <c r="D150" s="40" t="s">
        <v>605</v>
      </c>
      <c r="E150" s="40" t="s">
        <v>30</v>
      </c>
      <c r="F150" s="148">
        <v>508.7</v>
      </c>
    </row>
    <row r="151" spans="1:6" s="101" customFormat="1" ht="71.25" customHeight="1">
      <c r="A151" s="27" t="s">
        <v>632</v>
      </c>
      <c r="B151" s="41" t="s">
        <v>434</v>
      </c>
      <c r="C151" s="41" t="s">
        <v>193</v>
      </c>
      <c r="D151" s="40" t="s">
        <v>630</v>
      </c>
      <c r="E151" s="40" t="s">
        <v>273</v>
      </c>
      <c r="F151" s="147">
        <f>F152+F153</f>
        <v>3885.2000000000003</v>
      </c>
    </row>
    <row r="152" spans="1:6" s="101" customFormat="1" ht="47.25" customHeight="1">
      <c r="A152" s="7" t="s">
        <v>28</v>
      </c>
      <c r="B152" s="40" t="s">
        <v>434</v>
      </c>
      <c r="C152" s="40" t="s">
        <v>193</v>
      </c>
      <c r="D152" s="40" t="s">
        <v>630</v>
      </c>
      <c r="E152" s="40" t="s">
        <v>26</v>
      </c>
      <c r="F152" s="148">
        <v>1005.773</v>
      </c>
    </row>
    <row r="153" spans="1:6" s="101" customFormat="1" ht="34.5" customHeight="1">
      <c r="A153" s="9" t="s">
        <v>115</v>
      </c>
      <c r="B153" s="40" t="s">
        <v>434</v>
      </c>
      <c r="C153" s="40" t="s">
        <v>193</v>
      </c>
      <c r="D153" s="40" t="s">
        <v>630</v>
      </c>
      <c r="E153" s="40" t="s">
        <v>29</v>
      </c>
      <c r="F153" s="148">
        <v>2879.427</v>
      </c>
    </row>
    <row r="154" spans="1:6" s="101" customFormat="1" ht="40.5" customHeight="1">
      <c r="A154" s="27" t="s">
        <v>633</v>
      </c>
      <c r="B154" s="40" t="s">
        <v>434</v>
      </c>
      <c r="C154" s="40" t="s">
        <v>193</v>
      </c>
      <c r="D154" s="40" t="s">
        <v>631</v>
      </c>
      <c r="E154" s="40" t="s">
        <v>273</v>
      </c>
      <c r="F154" s="147">
        <f>F155</f>
        <v>780.3</v>
      </c>
    </row>
    <row r="155" spans="1:6" s="101" customFormat="1" ht="24.75" customHeight="1">
      <c r="A155" s="9" t="s">
        <v>115</v>
      </c>
      <c r="B155" s="40" t="s">
        <v>434</v>
      </c>
      <c r="C155" s="40" t="s">
        <v>193</v>
      </c>
      <c r="D155" s="40" t="s">
        <v>631</v>
      </c>
      <c r="E155" s="40" t="s">
        <v>29</v>
      </c>
      <c r="F155" s="148">
        <v>780.3</v>
      </c>
    </row>
    <row r="156" spans="1:6" s="101" customFormat="1" ht="24.75" customHeight="1">
      <c r="A156" s="9" t="s">
        <v>803</v>
      </c>
      <c r="B156" s="40" t="s">
        <v>434</v>
      </c>
      <c r="C156" s="40" t="s">
        <v>193</v>
      </c>
      <c r="D156" s="40" t="s">
        <v>251</v>
      </c>
      <c r="E156" s="40" t="s">
        <v>273</v>
      </c>
      <c r="F156" s="147">
        <f>F157</f>
        <v>20</v>
      </c>
    </row>
    <row r="157" spans="1:6" s="101" customFormat="1" ht="24.75" customHeight="1">
      <c r="A157" s="9" t="s">
        <v>27</v>
      </c>
      <c r="B157" s="40" t="s">
        <v>434</v>
      </c>
      <c r="C157" s="40" t="s">
        <v>193</v>
      </c>
      <c r="D157" s="40" t="s">
        <v>251</v>
      </c>
      <c r="E157" s="40" t="s">
        <v>30</v>
      </c>
      <c r="F157" s="148">
        <v>20</v>
      </c>
    </row>
    <row r="158" spans="1:6" s="26" customFormat="1" ht="27.75" customHeight="1">
      <c r="A158" s="8" t="s">
        <v>790</v>
      </c>
      <c r="B158" s="41" t="s">
        <v>434</v>
      </c>
      <c r="C158" s="41" t="s">
        <v>193</v>
      </c>
      <c r="D158" s="41" t="s">
        <v>266</v>
      </c>
      <c r="E158" s="41" t="s">
        <v>273</v>
      </c>
      <c r="F158" s="146">
        <f>F159+F160+F161+F162+F163</f>
        <v>16572.806</v>
      </c>
    </row>
    <row r="159" spans="1:6" s="101" customFormat="1" ht="50.25" customHeight="1">
      <c r="A159" s="7" t="s">
        <v>28</v>
      </c>
      <c r="B159" s="40" t="s">
        <v>434</v>
      </c>
      <c r="C159" s="40" t="s">
        <v>193</v>
      </c>
      <c r="D159" s="40" t="s">
        <v>266</v>
      </c>
      <c r="E159" s="40" t="s">
        <v>26</v>
      </c>
      <c r="F159" s="148">
        <v>4642.425</v>
      </c>
    </row>
    <row r="160" spans="1:6" s="101" customFormat="1" ht="24.75" customHeight="1">
      <c r="A160" s="9" t="s">
        <v>27</v>
      </c>
      <c r="B160" s="40" t="s">
        <v>434</v>
      </c>
      <c r="C160" s="40" t="s">
        <v>193</v>
      </c>
      <c r="D160" s="40" t="s">
        <v>266</v>
      </c>
      <c r="E160" s="40" t="s">
        <v>30</v>
      </c>
      <c r="F160" s="148">
        <v>2478.243</v>
      </c>
    </row>
    <row r="161" spans="1:6" s="101" customFormat="1" ht="24.75" customHeight="1">
      <c r="A161" s="7" t="s">
        <v>24</v>
      </c>
      <c r="B161" s="40" t="s">
        <v>434</v>
      </c>
      <c r="C161" s="40" t="s">
        <v>193</v>
      </c>
      <c r="D161" s="40" t="s">
        <v>266</v>
      </c>
      <c r="E161" s="40" t="s">
        <v>23</v>
      </c>
      <c r="F161" s="148">
        <v>0</v>
      </c>
    </row>
    <row r="162" spans="1:6" s="101" customFormat="1" ht="24.75" customHeight="1">
      <c r="A162" s="9" t="s">
        <v>115</v>
      </c>
      <c r="B162" s="40" t="s">
        <v>434</v>
      </c>
      <c r="C162" s="40" t="s">
        <v>193</v>
      </c>
      <c r="D162" s="40" t="s">
        <v>266</v>
      </c>
      <c r="E162" s="40" t="s">
        <v>29</v>
      </c>
      <c r="F162" s="148">
        <v>9452.138</v>
      </c>
    </row>
    <row r="163" spans="1:6" s="101" customFormat="1" ht="12.75" customHeight="1">
      <c r="A163" s="9" t="s">
        <v>22</v>
      </c>
      <c r="B163" s="40" t="s">
        <v>434</v>
      </c>
      <c r="C163" s="40" t="s">
        <v>193</v>
      </c>
      <c r="D163" s="40" t="s">
        <v>266</v>
      </c>
      <c r="E163" s="40" t="s">
        <v>21</v>
      </c>
      <c r="F163" s="148">
        <v>0</v>
      </c>
    </row>
    <row r="164" spans="1:6" s="26" customFormat="1" ht="48.75" customHeight="1">
      <c r="A164" s="8" t="s">
        <v>499</v>
      </c>
      <c r="B164" s="41" t="s">
        <v>434</v>
      </c>
      <c r="C164" s="41" t="s">
        <v>193</v>
      </c>
      <c r="D164" s="41" t="s">
        <v>500</v>
      </c>
      <c r="E164" s="41" t="s">
        <v>273</v>
      </c>
      <c r="F164" s="146">
        <f>F165</f>
        <v>10</v>
      </c>
    </row>
    <row r="165" spans="1:6" s="101" customFormat="1" ht="25.5" customHeight="1">
      <c r="A165" s="9" t="s">
        <v>27</v>
      </c>
      <c r="B165" s="40" t="s">
        <v>434</v>
      </c>
      <c r="C165" s="40" t="s">
        <v>193</v>
      </c>
      <c r="D165" s="40" t="s">
        <v>500</v>
      </c>
      <c r="E165" s="40" t="s">
        <v>30</v>
      </c>
      <c r="F165" s="148">
        <v>10</v>
      </c>
    </row>
    <row r="166" spans="1:6" s="101" customFormat="1" ht="25.5" customHeight="1">
      <c r="A166" s="9" t="s">
        <v>608</v>
      </c>
      <c r="B166" s="40" t="s">
        <v>434</v>
      </c>
      <c r="C166" s="40" t="s">
        <v>193</v>
      </c>
      <c r="D166" s="40" t="s">
        <v>812</v>
      </c>
      <c r="E166" s="40" t="s">
        <v>273</v>
      </c>
      <c r="F166" s="147">
        <f>F167</f>
        <v>10</v>
      </c>
    </row>
    <row r="167" spans="1:6" s="101" customFormat="1" ht="25.5" customHeight="1">
      <c r="A167" s="9" t="s">
        <v>27</v>
      </c>
      <c r="B167" s="40" t="s">
        <v>434</v>
      </c>
      <c r="C167" s="40" t="s">
        <v>193</v>
      </c>
      <c r="D167" s="40" t="s">
        <v>812</v>
      </c>
      <c r="E167" s="40" t="s">
        <v>30</v>
      </c>
      <c r="F167" s="148">
        <v>10</v>
      </c>
    </row>
    <row r="168" spans="1:6" s="101" customFormat="1" ht="37.5" customHeight="1">
      <c r="A168" s="9" t="s">
        <v>707</v>
      </c>
      <c r="B168" s="40" t="s">
        <v>434</v>
      </c>
      <c r="C168" s="40" t="s">
        <v>193</v>
      </c>
      <c r="D168" s="40" t="s">
        <v>706</v>
      </c>
      <c r="E168" s="40" t="s">
        <v>273</v>
      </c>
      <c r="F168" s="147">
        <f>F169+F170+F171+F172</f>
        <v>1529.1799999999998</v>
      </c>
    </row>
    <row r="169" spans="1:6" s="101" customFormat="1" ht="52.5" customHeight="1">
      <c r="A169" s="7" t="s">
        <v>28</v>
      </c>
      <c r="B169" s="40" t="s">
        <v>434</v>
      </c>
      <c r="C169" s="40" t="s">
        <v>193</v>
      </c>
      <c r="D169" s="40" t="s">
        <v>706</v>
      </c>
      <c r="E169" s="40" t="s">
        <v>26</v>
      </c>
      <c r="F169" s="147">
        <v>64.9</v>
      </c>
    </row>
    <row r="170" spans="1:6" s="101" customFormat="1" ht="25.5" customHeight="1">
      <c r="A170" s="9" t="s">
        <v>27</v>
      </c>
      <c r="B170" s="40" t="s">
        <v>434</v>
      </c>
      <c r="C170" s="40" t="s">
        <v>193</v>
      </c>
      <c r="D170" s="40" t="s">
        <v>706</v>
      </c>
      <c r="E170" s="40" t="s">
        <v>30</v>
      </c>
      <c r="F170" s="148">
        <v>681.6</v>
      </c>
    </row>
    <row r="171" spans="1:6" s="101" customFormat="1" ht="25.5" customHeight="1">
      <c r="A171" s="7" t="s">
        <v>24</v>
      </c>
      <c r="B171" s="40" t="s">
        <v>434</v>
      </c>
      <c r="C171" s="40" t="s">
        <v>193</v>
      </c>
      <c r="D171" s="40" t="s">
        <v>706</v>
      </c>
      <c r="E171" s="40" t="s">
        <v>23</v>
      </c>
      <c r="F171" s="148">
        <v>153.5</v>
      </c>
    </row>
    <row r="172" spans="1:6" s="101" customFormat="1" ht="25.5" customHeight="1">
      <c r="A172" s="9" t="s">
        <v>115</v>
      </c>
      <c r="B172" s="40" t="s">
        <v>434</v>
      </c>
      <c r="C172" s="40" t="s">
        <v>193</v>
      </c>
      <c r="D172" s="40" t="s">
        <v>706</v>
      </c>
      <c r="E172" s="40" t="s">
        <v>29</v>
      </c>
      <c r="F172" s="148">
        <v>629.18</v>
      </c>
    </row>
    <row r="173" spans="1:6" s="26" customFormat="1" ht="48" customHeight="1">
      <c r="A173" s="8" t="s">
        <v>530</v>
      </c>
      <c r="B173" s="41" t="s">
        <v>434</v>
      </c>
      <c r="C173" s="41" t="s">
        <v>193</v>
      </c>
      <c r="D173" s="41" t="s">
        <v>606</v>
      </c>
      <c r="E173" s="41" t="s">
        <v>273</v>
      </c>
      <c r="F173" s="146">
        <f>F174</f>
        <v>10</v>
      </c>
    </row>
    <row r="174" spans="1:6" s="101" customFormat="1" ht="24.75" customHeight="1">
      <c r="A174" s="9" t="s">
        <v>27</v>
      </c>
      <c r="B174" s="40" t="s">
        <v>434</v>
      </c>
      <c r="C174" s="40" t="s">
        <v>193</v>
      </c>
      <c r="D174" s="40" t="s">
        <v>606</v>
      </c>
      <c r="E174" s="40" t="s">
        <v>30</v>
      </c>
      <c r="F174" s="148">
        <v>10</v>
      </c>
    </row>
    <row r="175" spans="1:6" s="26" customFormat="1" ht="46.5" customHeight="1">
      <c r="A175" s="8" t="s">
        <v>501</v>
      </c>
      <c r="B175" s="41" t="s">
        <v>434</v>
      </c>
      <c r="C175" s="41" t="s">
        <v>193</v>
      </c>
      <c r="D175" s="113" t="s">
        <v>502</v>
      </c>
      <c r="E175" s="41" t="s">
        <v>273</v>
      </c>
      <c r="F175" s="146">
        <f>F176</f>
        <v>10</v>
      </c>
    </row>
    <row r="176" spans="1:6" s="101" customFormat="1" ht="24.75" customHeight="1">
      <c r="A176" s="9" t="s">
        <v>27</v>
      </c>
      <c r="B176" s="40" t="s">
        <v>434</v>
      </c>
      <c r="C176" s="40" t="s">
        <v>193</v>
      </c>
      <c r="D176" s="113" t="s">
        <v>502</v>
      </c>
      <c r="E176" s="40" t="s">
        <v>30</v>
      </c>
      <c r="F176" s="148">
        <v>10</v>
      </c>
    </row>
    <row r="177" spans="1:6" s="101" customFormat="1" ht="48.75" customHeight="1">
      <c r="A177" s="9" t="s">
        <v>661</v>
      </c>
      <c r="B177" s="40" t="s">
        <v>434</v>
      </c>
      <c r="C177" s="40" t="s">
        <v>193</v>
      </c>
      <c r="D177" s="40" t="s">
        <v>1035</v>
      </c>
      <c r="E177" s="40" t="s">
        <v>273</v>
      </c>
      <c r="F177" s="148">
        <f>F178</f>
        <v>2</v>
      </c>
    </row>
    <row r="178" spans="1:6" s="101" customFormat="1" ht="30" customHeight="1">
      <c r="A178" s="9" t="s">
        <v>115</v>
      </c>
      <c r="B178" s="40" t="s">
        <v>434</v>
      </c>
      <c r="C178" s="40" t="s">
        <v>193</v>
      </c>
      <c r="D178" s="40" t="s">
        <v>1035</v>
      </c>
      <c r="E178" s="40" t="s">
        <v>29</v>
      </c>
      <c r="F178" s="148">
        <v>2</v>
      </c>
    </row>
    <row r="179" spans="1:6" s="101" customFormat="1" ht="64.5" customHeight="1">
      <c r="A179" s="9" t="s">
        <v>632</v>
      </c>
      <c r="B179" s="40" t="s">
        <v>434</v>
      </c>
      <c r="C179" s="40" t="s">
        <v>193</v>
      </c>
      <c r="D179" s="40" t="s">
        <v>814</v>
      </c>
      <c r="E179" s="40" t="s">
        <v>273</v>
      </c>
      <c r="F179" s="147">
        <f>F180</f>
        <v>10</v>
      </c>
    </row>
    <row r="180" spans="1:6" s="101" customFormat="1" ht="45.75" customHeight="1">
      <c r="A180" s="7" t="s">
        <v>28</v>
      </c>
      <c r="B180" s="40" t="s">
        <v>434</v>
      </c>
      <c r="C180" s="40" t="s">
        <v>193</v>
      </c>
      <c r="D180" s="40" t="s">
        <v>814</v>
      </c>
      <c r="E180" s="40" t="s">
        <v>26</v>
      </c>
      <c r="F180" s="148">
        <v>10</v>
      </c>
    </row>
    <row r="181" spans="1:6" s="101" customFormat="1" ht="37.5" customHeight="1">
      <c r="A181" s="9" t="s">
        <v>633</v>
      </c>
      <c r="B181" s="40" t="s">
        <v>434</v>
      </c>
      <c r="C181" s="40" t="s">
        <v>193</v>
      </c>
      <c r="D181" s="40" t="s">
        <v>813</v>
      </c>
      <c r="E181" s="40" t="s">
        <v>273</v>
      </c>
      <c r="F181" s="147">
        <f>F182</f>
        <v>10</v>
      </c>
    </row>
    <row r="182" spans="1:6" s="101" customFormat="1" ht="33" customHeight="1">
      <c r="A182" s="9" t="s">
        <v>115</v>
      </c>
      <c r="B182" s="40" t="s">
        <v>434</v>
      </c>
      <c r="C182" s="40" t="s">
        <v>193</v>
      </c>
      <c r="D182" s="40" t="s">
        <v>813</v>
      </c>
      <c r="E182" s="40" t="s">
        <v>29</v>
      </c>
      <c r="F182" s="148">
        <v>10</v>
      </c>
    </row>
    <row r="183" spans="1:6" s="101" customFormat="1" ht="12.75" customHeight="1">
      <c r="A183" s="100" t="s">
        <v>448</v>
      </c>
      <c r="B183" s="39" t="s">
        <v>434</v>
      </c>
      <c r="C183" s="39" t="s">
        <v>447</v>
      </c>
      <c r="D183" s="1"/>
      <c r="E183" s="1"/>
      <c r="F183" s="145">
        <f>F184</f>
        <v>774.815</v>
      </c>
    </row>
    <row r="184" spans="1:6" s="101" customFormat="1" ht="12.75" customHeight="1">
      <c r="A184" s="8" t="s">
        <v>142</v>
      </c>
      <c r="B184" s="41" t="s">
        <v>434</v>
      </c>
      <c r="C184" s="41" t="s">
        <v>447</v>
      </c>
      <c r="D184" s="41" t="s">
        <v>92</v>
      </c>
      <c r="E184" s="39"/>
      <c r="F184" s="146">
        <f>F185</f>
        <v>774.815</v>
      </c>
    </row>
    <row r="185" spans="1:6" s="101" customFormat="1" ht="12.75" customHeight="1">
      <c r="A185" s="6" t="s">
        <v>91</v>
      </c>
      <c r="B185" s="41" t="s">
        <v>434</v>
      </c>
      <c r="C185" s="41" t="s">
        <v>447</v>
      </c>
      <c r="D185" s="41" t="s">
        <v>93</v>
      </c>
      <c r="E185" s="39"/>
      <c r="F185" s="146">
        <f>F186</f>
        <v>774.815</v>
      </c>
    </row>
    <row r="186" spans="1:6" s="101" customFormat="1" ht="12.75" customHeight="1">
      <c r="A186" s="8" t="s">
        <v>272</v>
      </c>
      <c r="B186" s="41" t="s">
        <v>434</v>
      </c>
      <c r="C186" s="41" t="s">
        <v>447</v>
      </c>
      <c r="D186" s="41" t="s">
        <v>94</v>
      </c>
      <c r="E186" s="41" t="s">
        <v>273</v>
      </c>
      <c r="F186" s="146">
        <f>F187</f>
        <v>774.815</v>
      </c>
    </row>
    <row r="187" spans="1:6" s="101" customFormat="1" ht="23.25" customHeight="1">
      <c r="A187" s="8" t="s">
        <v>97</v>
      </c>
      <c r="B187" s="41" t="s">
        <v>434</v>
      </c>
      <c r="C187" s="41" t="s">
        <v>447</v>
      </c>
      <c r="D187" s="41" t="s">
        <v>95</v>
      </c>
      <c r="E187" s="41" t="s">
        <v>273</v>
      </c>
      <c r="F187" s="146">
        <f>F188</f>
        <v>774.815</v>
      </c>
    </row>
    <row r="188" spans="1:6" s="101" customFormat="1" ht="49.5" customHeight="1">
      <c r="A188" s="7" t="s">
        <v>28</v>
      </c>
      <c r="B188" s="40" t="s">
        <v>434</v>
      </c>
      <c r="C188" s="40" t="s">
        <v>447</v>
      </c>
      <c r="D188" s="40" t="s">
        <v>95</v>
      </c>
      <c r="E188" s="40" t="s">
        <v>26</v>
      </c>
      <c r="F188" s="148">
        <v>774.815</v>
      </c>
    </row>
    <row r="189" spans="1:6" ht="53.25" customHeight="1">
      <c r="A189" s="3" t="s">
        <v>139</v>
      </c>
      <c r="B189" s="72" t="s">
        <v>138</v>
      </c>
      <c r="C189" s="72" t="s">
        <v>237</v>
      </c>
      <c r="D189" s="72"/>
      <c r="E189" s="72" t="s">
        <v>237</v>
      </c>
      <c r="F189" s="161">
        <f>F193+F196+F199+F211+F220+F233+F242+F273+F282+F290+F293+F190+F299</f>
        <v>459791.677</v>
      </c>
    </row>
    <row r="190" spans="1:6" ht="34.5" customHeight="1">
      <c r="A190" s="167" t="s">
        <v>52</v>
      </c>
      <c r="B190" s="165" t="s">
        <v>138</v>
      </c>
      <c r="C190" s="165" t="s">
        <v>187</v>
      </c>
      <c r="D190" s="165"/>
      <c r="E190" s="165"/>
      <c r="F190" s="170">
        <f>F191</f>
        <v>83.583</v>
      </c>
    </row>
    <row r="191" spans="1:6" ht="22.5" customHeight="1">
      <c r="A191" s="135" t="s">
        <v>1003</v>
      </c>
      <c r="B191" s="168" t="s">
        <v>138</v>
      </c>
      <c r="C191" s="168" t="s">
        <v>187</v>
      </c>
      <c r="D191" s="168" t="s">
        <v>1002</v>
      </c>
      <c r="E191" s="168" t="s">
        <v>273</v>
      </c>
      <c r="F191" s="171">
        <f>F192</f>
        <v>83.583</v>
      </c>
    </row>
    <row r="192" spans="1:6" ht="51" customHeight="1">
      <c r="A192" s="7" t="s">
        <v>28</v>
      </c>
      <c r="B192" s="168" t="s">
        <v>138</v>
      </c>
      <c r="C192" s="168" t="s">
        <v>187</v>
      </c>
      <c r="D192" s="168" t="s">
        <v>1002</v>
      </c>
      <c r="E192" s="168" t="s">
        <v>26</v>
      </c>
      <c r="F192" s="171">
        <v>83.583</v>
      </c>
    </row>
    <row r="193" spans="1:6" ht="38.25" customHeight="1">
      <c r="A193" s="4" t="s">
        <v>195</v>
      </c>
      <c r="B193" s="39" t="s">
        <v>138</v>
      </c>
      <c r="C193" s="39" t="s">
        <v>194</v>
      </c>
      <c r="D193" s="39"/>
      <c r="E193" s="39"/>
      <c r="F193" s="157">
        <f>F194</f>
        <v>126</v>
      </c>
    </row>
    <row r="194" spans="1:6" ht="57.75" customHeight="1">
      <c r="A194" s="6" t="s">
        <v>541</v>
      </c>
      <c r="B194" s="41" t="s">
        <v>138</v>
      </c>
      <c r="C194" s="41" t="s">
        <v>194</v>
      </c>
      <c r="D194" s="41" t="s">
        <v>253</v>
      </c>
      <c r="E194" s="41" t="s">
        <v>273</v>
      </c>
      <c r="F194" s="150">
        <f>F195</f>
        <v>126</v>
      </c>
    </row>
    <row r="195" spans="1:6" ht="27.75" customHeight="1">
      <c r="A195" s="7" t="s">
        <v>31</v>
      </c>
      <c r="B195" s="40" t="s">
        <v>138</v>
      </c>
      <c r="C195" s="40" t="s">
        <v>194</v>
      </c>
      <c r="D195" s="40" t="s">
        <v>253</v>
      </c>
      <c r="E195" s="40" t="s">
        <v>30</v>
      </c>
      <c r="F195" s="150">
        <v>126</v>
      </c>
    </row>
    <row r="196" spans="1:6" s="22" customFormat="1" ht="27.75" customHeight="1">
      <c r="A196" s="4" t="s">
        <v>33</v>
      </c>
      <c r="B196" s="39" t="s">
        <v>138</v>
      </c>
      <c r="C196" s="39" t="s">
        <v>71</v>
      </c>
      <c r="D196" s="39"/>
      <c r="E196" s="39"/>
      <c r="F196" s="149">
        <f>F197</f>
        <v>632.7</v>
      </c>
    </row>
    <row r="197" spans="1:6" s="22" customFormat="1" ht="48" customHeight="1">
      <c r="A197" s="7" t="s">
        <v>588</v>
      </c>
      <c r="B197" s="41" t="s">
        <v>138</v>
      </c>
      <c r="C197" s="41" t="s">
        <v>71</v>
      </c>
      <c r="D197" s="40" t="s">
        <v>667</v>
      </c>
      <c r="E197" s="41" t="s">
        <v>273</v>
      </c>
      <c r="F197" s="150">
        <f>F198</f>
        <v>632.7</v>
      </c>
    </row>
    <row r="198" spans="1:6" s="22" customFormat="1" ht="27.75" customHeight="1">
      <c r="A198" s="7" t="s">
        <v>27</v>
      </c>
      <c r="B198" s="40" t="s">
        <v>138</v>
      </c>
      <c r="C198" s="40" t="s">
        <v>71</v>
      </c>
      <c r="D198" s="40" t="s">
        <v>667</v>
      </c>
      <c r="E198" s="40" t="s">
        <v>30</v>
      </c>
      <c r="F198" s="148">
        <v>632.7</v>
      </c>
    </row>
    <row r="199" spans="1:6" s="18" customFormat="1" ht="12.75">
      <c r="A199" s="4" t="s">
        <v>136</v>
      </c>
      <c r="B199" s="39" t="s">
        <v>138</v>
      </c>
      <c r="C199" s="39" t="s">
        <v>134</v>
      </c>
      <c r="D199" s="39"/>
      <c r="E199" s="39"/>
      <c r="F199" s="145">
        <f>F200+F203</f>
        <v>104607.675</v>
      </c>
    </row>
    <row r="200" spans="1:6" s="19" customFormat="1" ht="36.75" customHeight="1">
      <c r="A200" s="6" t="s">
        <v>481</v>
      </c>
      <c r="B200" s="41" t="s">
        <v>138</v>
      </c>
      <c r="C200" s="41" t="s">
        <v>134</v>
      </c>
      <c r="D200" s="41" t="s">
        <v>483</v>
      </c>
      <c r="E200" s="41" t="s">
        <v>273</v>
      </c>
      <c r="F200" s="146">
        <f>F201</f>
        <v>48467.3</v>
      </c>
    </row>
    <row r="201" spans="1:6" s="19" customFormat="1" ht="35.25" customHeight="1">
      <c r="A201" s="6" t="s">
        <v>441</v>
      </c>
      <c r="B201" s="41" t="s">
        <v>138</v>
      </c>
      <c r="C201" s="41" t="s">
        <v>134</v>
      </c>
      <c r="D201" s="41" t="s">
        <v>482</v>
      </c>
      <c r="E201" s="41" t="s">
        <v>273</v>
      </c>
      <c r="F201" s="146">
        <f>F202</f>
        <v>48467.3</v>
      </c>
    </row>
    <row r="202" spans="1:6" s="18" customFormat="1" ht="24.75" customHeight="1">
      <c r="A202" s="7" t="s">
        <v>27</v>
      </c>
      <c r="B202" s="40" t="s">
        <v>138</v>
      </c>
      <c r="C202" s="40" t="s">
        <v>134</v>
      </c>
      <c r="D202" s="40" t="s">
        <v>482</v>
      </c>
      <c r="E202" s="40" t="s">
        <v>30</v>
      </c>
      <c r="F202" s="148">
        <v>48467.3</v>
      </c>
    </row>
    <row r="203" spans="1:6" s="19" customFormat="1" ht="12.75">
      <c r="A203" s="6" t="s">
        <v>114</v>
      </c>
      <c r="B203" s="41" t="s">
        <v>138</v>
      </c>
      <c r="C203" s="41" t="s">
        <v>134</v>
      </c>
      <c r="D203" s="41" t="s">
        <v>239</v>
      </c>
      <c r="E203" s="41" t="s">
        <v>273</v>
      </c>
      <c r="F203" s="146">
        <f>F204</f>
        <v>56140.375</v>
      </c>
    </row>
    <row r="204" spans="1:6" s="18" customFormat="1" ht="22.5">
      <c r="A204" s="6" t="s">
        <v>144</v>
      </c>
      <c r="B204" s="41" t="s">
        <v>138</v>
      </c>
      <c r="C204" s="41" t="s">
        <v>134</v>
      </c>
      <c r="D204" s="41" t="s">
        <v>240</v>
      </c>
      <c r="E204" s="41" t="s">
        <v>273</v>
      </c>
      <c r="F204" s="146">
        <f>F205</f>
        <v>56140.375</v>
      </c>
    </row>
    <row r="205" spans="1:6" s="19" customFormat="1" ht="23.25" customHeight="1">
      <c r="A205" s="6" t="s">
        <v>769</v>
      </c>
      <c r="B205" s="41" t="s">
        <v>138</v>
      </c>
      <c r="C205" s="41" t="s">
        <v>134</v>
      </c>
      <c r="D205" s="41" t="s">
        <v>241</v>
      </c>
      <c r="E205" s="41" t="s">
        <v>273</v>
      </c>
      <c r="F205" s="146">
        <f>F206+F208</f>
        <v>56140.375</v>
      </c>
    </row>
    <row r="206" spans="1:6" s="17" customFormat="1" ht="38.25" customHeight="1">
      <c r="A206" s="6" t="s">
        <v>792</v>
      </c>
      <c r="B206" s="41" t="s">
        <v>138</v>
      </c>
      <c r="C206" s="41" t="s">
        <v>134</v>
      </c>
      <c r="D206" s="41" t="s">
        <v>505</v>
      </c>
      <c r="E206" s="41" t="s">
        <v>273</v>
      </c>
      <c r="F206" s="152">
        <f>F207</f>
        <v>6167.843</v>
      </c>
    </row>
    <row r="207" spans="1:6" s="17" customFormat="1" ht="24" customHeight="1">
      <c r="A207" s="7" t="s">
        <v>27</v>
      </c>
      <c r="B207" s="40" t="s">
        <v>138</v>
      </c>
      <c r="C207" s="40" t="s">
        <v>134</v>
      </c>
      <c r="D207" s="40" t="s">
        <v>505</v>
      </c>
      <c r="E207" s="40" t="s">
        <v>30</v>
      </c>
      <c r="F207" s="148">
        <v>6167.843</v>
      </c>
    </row>
    <row r="208" spans="1:6" s="17" customFormat="1" ht="46.5" customHeight="1">
      <c r="A208" s="6" t="s">
        <v>793</v>
      </c>
      <c r="B208" s="41" t="s">
        <v>138</v>
      </c>
      <c r="C208" s="41" t="s">
        <v>134</v>
      </c>
      <c r="D208" s="41" t="s">
        <v>506</v>
      </c>
      <c r="E208" s="41" t="s">
        <v>273</v>
      </c>
      <c r="F208" s="152">
        <f>F209+F210</f>
        <v>49972.532</v>
      </c>
    </row>
    <row r="209" spans="1:6" s="17" customFormat="1" ht="24" customHeight="1">
      <c r="A209" s="7" t="s">
        <v>27</v>
      </c>
      <c r="B209" s="40" t="s">
        <v>138</v>
      </c>
      <c r="C209" s="40" t="s">
        <v>134</v>
      </c>
      <c r="D209" s="40" t="s">
        <v>506</v>
      </c>
      <c r="E209" s="40" t="s">
        <v>30</v>
      </c>
      <c r="F209" s="148">
        <v>11831.19</v>
      </c>
    </row>
    <row r="210" spans="1:6" s="17" customFormat="1" ht="24" customHeight="1">
      <c r="A210" s="7" t="s">
        <v>115</v>
      </c>
      <c r="B210" s="40" t="s">
        <v>138</v>
      </c>
      <c r="C210" s="40" t="s">
        <v>134</v>
      </c>
      <c r="D210" s="40" t="s">
        <v>506</v>
      </c>
      <c r="E210" s="40" t="s">
        <v>29</v>
      </c>
      <c r="F210" s="148">
        <v>38141.342</v>
      </c>
    </row>
    <row r="211" spans="1:6" s="17" customFormat="1" ht="24" customHeight="1">
      <c r="A211" s="106" t="s">
        <v>624</v>
      </c>
      <c r="B211" s="1" t="s">
        <v>138</v>
      </c>
      <c r="C211" s="1" t="s">
        <v>623</v>
      </c>
      <c r="D211" s="40"/>
      <c r="E211" s="40"/>
      <c r="F211" s="153">
        <f>F212+F218</f>
        <v>99843.826</v>
      </c>
    </row>
    <row r="212" spans="1:6" s="17" customFormat="1" ht="40.5" customHeight="1">
      <c r="A212" s="134" t="s">
        <v>628</v>
      </c>
      <c r="B212" s="40" t="s">
        <v>138</v>
      </c>
      <c r="C212" s="40" t="s">
        <v>623</v>
      </c>
      <c r="D212" s="40" t="s">
        <v>625</v>
      </c>
      <c r="E212" s="40" t="s">
        <v>273</v>
      </c>
      <c r="F212" s="148">
        <f>F213</f>
        <v>99720.988</v>
      </c>
    </row>
    <row r="213" spans="1:6" s="17" customFormat="1" ht="24" customHeight="1">
      <c r="A213" s="125" t="s">
        <v>629</v>
      </c>
      <c r="B213" s="40" t="s">
        <v>138</v>
      </c>
      <c r="C213" s="40" t="s">
        <v>623</v>
      </c>
      <c r="D213" s="40" t="s">
        <v>626</v>
      </c>
      <c r="E213" s="40" t="s">
        <v>273</v>
      </c>
      <c r="F213" s="148">
        <f>F214+F216</f>
        <v>99720.988</v>
      </c>
    </row>
    <row r="214" spans="1:6" s="17" customFormat="1" ht="38.25" customHeight="1">
      <c r="A214" s="125" t="s">
        <v>882</v>
      </c>
      <c r="B214" s="40" t="s">
        <v>138</v>
      </c>
      <c r="C214" s="40" t="s">
        <v>623</v>
      </c>
      <c r="D214" s="40" t="s">
        <v>627</v>
      </c>
      <c r="E214" s="40" t="s">
        <v>273</v>
      </c>
      <c r="F214" s="148">
        <f>F215</f>
        <v>75990.688</v>
      </c>
    </row>
    <row r="215" spans="1:6" s="17" customFormat="1" ht="24" customHeight="1">
      <c r="A215" s="7" t="s">
        <v>312</v>
      </c>
      <c r="B215" s="40" t="s">
        <v>138</v>
      </c>
      <c r="C215" s="40" t="s">
        <v>623</v>
      </c>
      <c r="D215" s="40" t="s">
        <v>627</v>
      </c>
      <c r="E215" s="40" t="s">
        <v>54</v>
      </c>
      <c r="F215" s="148">
        <v>75990.688</v>
      </c>
    </row>
    <row r="216" spans="1:6" s="17" customFormat="1" ht="36.75" customHeight="1">
      <c r="A216" s="125" t="s">
        <v>881</v>
      </c>
      <c r="B216" s="40" t="s">
        <v>138</v>
      </c>
      <c r="C216" s="40" t="s">
        <v>623</v>
      </c>
      <c r="D216" s="40" t="s">
        <v>883</v>
      </c>
      <c r="E216" s="40" t="s">
        <v>273</v>
      </c>
      <c r="F216" s="148">
        <f>F217</f>
        <v>23730.3</v>
      </c>
    </row>
    <row r="217" spans="1:6" s="17" customFormat="1" ht="24" customHeight="1">
      <c r="A217" s="7" t="s">
        <v>312</v>
      </c>
      <c r="B217" s="40" t="s">
        <v>138</v>
      </c>
      <c r="C217" s="40" t="s">
        <v>623</v>
      </c>
      <c r="D217" s="40" t="s">
        <v>883</v>
      </c>
      <c r="E217" s="40" t="s">
        <v>54</v>
      </c>
      <c r="F217" s="148">
        <v>23730.3</v>
      </c>
    </row>
    <row r="218" spans="1:6" s="17" customFormat="1" ht="24" customHeight="1">
      <c r="A218" s="6" t="s">
        <v>646</v>
      </c>
      <c r="B218" s="40" t="s">
        <v>138</v>
      </c>
      <c r="C218" s="40" t="s">
        <v>623</v>
      </c>
      <c r="D218" s="40" t="s">
        <v>665</v>
      </c>
      <c r="E218" s="40" t="s">
        <v>273</v>
      </c>
      <c r="F218" s="148">
        <f>F219</f>
        <v>122.838</v>
      </c>
    </row>
    <row r="219" spans="1:6" s="17" customFormat="1" ht="24" customHeight="1">
      <c r="A219" s="7" t="s">
        <v>312</v>
      </c>
      <c r="B219" s="40" t="s">
        <v>138</v>
      </c>
      <c r="C219" s="40" t="s">
        <v>623</v>
      </c>
      <c r="D219" s="40" t="s">
        <v>665</v>
      </c>
      <c r="E219" s="40" t="s">
        <v>54</v>
      </c>
      <c r="F219" s="148">
        <v>122.838</v>
      </c>
    </row>
    <row r="220" spans="1:6" s="17" customFormat="1" ht="10.5" customHeight="1">
      <c r="A220" s="4" t="s">
        <v>354</v>
      </c>
      <c r="B220" s="39" t="s">
        <v>138</v>
      </c>
      <c r="C220" s="39" t="s">
        <v>353</v>
      </c>
      <c r="D220" s="40"/>
      <c r="E220" s="40"/>
      <c r="F220" s="145">
        <f>F221+F230</f>
        <v>5136.677000000001</v>
      </c>
    </row>
    <row r="221" spans="1:6" s="17" customFormat="1" ht="36.75" customHeight="1">
      <c r="A221" s="6" t="s">
        <v>463</v>
      </c>
      <c r="B221" s="41" t="s">
        <v>138</v>
      </c>
      <c r="C221" s="41" t="s">
        <v>353</v>
      </c>
      <c r="D221" s="41" t="s">
        <v>352</v>
      </c>
      <c r="E221" s="41" t="s">
        <v>273</v>
      </c>
      <c r="F221" s="146">
        <f>F222+F228+F226+F224</f>
        <v>5131.666</v>
      </c>
    </row>
    <row r="222" spans="1:6" s="17" customFormat="1" ht="72" customHeight="1">
      <c r="A222" s="6" t="s">
        <v>583</v>
      </c>
      <c r="B222" s="41" t="s">
        <v>138</v>
      </c>
      <c r="C222" s="41" t="s">
        <v>353</v>
      </c>
      <c r="D222" s="41" t="s">
        <v>390</v>
      </c>
      <c r="E222" s="41" t="s">
        <v>273</v>
      </c>
      <c r="F222" s="146">
        <f>F223</f>
        <v>0</v>
      </c>
    </row>
    <row r="223" spans="1:6" s="17" customFormat="1" ht="23.25" customHeight="1">
      <c r="A223" s="7" t="s">
        <v>27</v>
      </c>
      <c r="B223" s="40" t="s">
        <v>138</v>
      </c>
      <c r="C223" s="40" t="s">
        <v>353</v>
      </c>
      <c r="D223" s="40" t="s">
        <v>455</v>
      </c>
      <c r="E223" s="40" t="s">
        <v>30</v>
      </c>
      <c r="F223" s="148">
        <v>0</v>
      </c>
    </row>
    <row r="224" spans="1:6" s="17" customFormat="1" ht="27.75" customHeight="1">
      <c r="A224" s="7" t="s">
        <v>1048</v>
      </c>
      <c r="B224" s="40" t="s">
        <v>138</v>
      </c>
      <c r="C224" s="40" t="s">
        <v>353</v>
      </c>
      <c r="D224" s="40" t="s">
        <v>1047</v>
      </c>
      <c r="E224" s="40" t="s">
        <v>273</v>
      </c>
      <c r="F224" s="148">
        <f>F225</f>
        <v>2421</v>
      </c>
    </row>
    <row r="225" spans="1:6" s="17" customFormat="1" ht="23.25" customHeight="1">
      <c r="A225" s="7" t="s">
        <v>27</v>
      </c>
      <c r="B225" s="40" t="s">
        <v>138</v>
      </c>
      <c r="C225" s="40" t="s">
        <v>353</v>
      </c>
      <c r="D225" s="40" t="s">
        <v>1047</v>
      </c>
      <c r="E225" s="40" t="s">
        <v>30</v>
      </c>
      <c r="F225" s="148">
        <v>2421</v>
      </c>
    </row>
    <row r="226" spans="1:6" s="17" customFormat="1" ht="35.25" customHeight="1">
      <c r="A226" s="7" t="s">
        <v>1006</v>
      </c>
      <c r="B226" s="40" t="s">
        <v>138</v>
      </c>
      <c r="C226" s="40" t="s">
        <v>353</v>
      </c>
      <c r="D226" s="40" t="s">
        <v>1005</v>
      </c>
      <c r="E226" s="40" t="s">
        <v>273</v>
      </c>
      <c r="F226" s="148">
        <f>F227</f>
        <v>1253.697</v>
      </c>
    </row>
    <row r="227" spans="1:6" s="17" customFormat="1" ht="23.25" customHeight="1">
      <c r="A227" s="7" t="s">
        <v>27</v>
      </c>
      <c r="B227" s="40" t="s">
        <v>138</v>
      </c>
      <c r="C227" s="40" t="s">
        <v>353</v>
      </c>
      <c r="D227" s="40" t="s">
        <v>1005</v>
      </c>
      <c r="E227" s="40" t="s">
        <v>30</v>
      </c>
      <c r="F227" s="148">
        <v>1253.697</v>
      </c>
    </row>
    <row r="228" spans="1:6" s="17" customFormat="1" ht="61.5" customHeight="1">
      <c r="A228" s="7" t="s">
        <v>821</v>
      </c>
      <c r="B228" s="40" t="s">
        <v>138</v>
      </c>
      <c r="C228" s="40" t="s">
        <v>353</v>
      </c>
      <c r="D228" s="40" t="s">
        <v>820</v>
      </c>
      <c r="E228" s="40" t="s">
        <v>273</v>
      </c>
      <c r="F228" s="147">
        <f>F229</f>
        <v>1456.969</v>
      </c>
    </row>
    <row r="229" spans="1:6" s="17" customFormat="1" ht="23.25" customHeight="1">
      <c r="A229" s="7" t="s">
        <v>27</v>
      </c>
      <c r="B229" s="40" t="s">
        <v>138</v>
      </c>
      <c r="C229" s="40" t="s">
        <v>353</v>
      </c>
      <c r="D229" s="40" t="s">
        <v>820</v>
      </c>
      <c r="E229" s="40" t="s">
        <v>30</v>
      </c>
      <c r="F229" s="148">
        <v>1456.969</v>
      </c>
    </row>
    <row r="230" spans="1:6" s="17" customFormat="1" ht="41.25" customHeight="1">
      <c r="A230" s="7" t="s">
        <v>804</v>
      </c>
      <c r="B230" s="41" t="s">
        <v>138</v>
      </c>
      <c r="C230" s="41" t="s">
        <v>353</v>
      </c>
      <c r="D230" s="40" t="s">
        <v>243</v>
      </c>
      <c r="E230" s="40" t="s">
        <v>273</v>
      </c>
      <c r="F230" s="148">
        <f>F231</f>
        <v>5.011</v>
      </c>
    </row>
    <row r="231" spans="1:6" s="17" customFormat="1" ht="23.25" customHeight="1">
      <c r="A231" s="7" t="s">
        <v>293</v>
      </c>
      <c r="B231" s="41" t="s">
        <v>138</v>
      </c>
      <c r="C231" s="41" t="s">
        <v>353</v>
      </c>
      <c r="D231" s="40" t="s">
        <v>246</v>
      </c>
      <c r="E231" s="41" t="s">
        <v>273</v>
      </c>
      <c r="F231" s="146">
        <f>F232</f>
        <v>5.011</v>
      </c>
    </row>
    <row r="232" spans="1:6" s="17" customFormat="1" ht="23.25" customHeight="1">
      <c r="A232" s="7" t="s">
        <v>27</v>
      </c>
      <c r="B232" s="40" t="s">
        <v>138</v>
      </c>
      <c r="C232" s="40" t="s">
        <v>353</v>
      </c>
      <c r="D232" s="40" t="s">
        <v>246</v>
      </c>
      <c r="E232" s="40" t="s">
        <v>30</v>
      </c>
      <c r="F232" s="148">
        <v>5.011</v>
      </c>
    </row>
    <row r="233" spans="1:6" s="26" customFormat="1" ht="14.25" customHeight="1">
      <c r="A233" s="4" t="s">
        <v>210</v>
      </c>
      <c r="B233" s="39" t="s">
        <v>138</v>
      </c>
      <c r="C233" s="39" t="s">
        <v>56</v>
      </c>
      <c r="D233" s="39"/>
      <c r="E233" s="39"/>
      <c r="F233" s="145">
        <f>F234+F237+F239</f>
        <v>16400.852</v>
      </c>
    </row>
    <row r="234" spans="1:6" s="19" customFormat="1" ht="35.25" customHeight="1">
      <c r="A234" s="6" t="s">
        <v>759</v>
      </c>
      <c r="B234" s="41" t="s">
        <v>138</v>
      </c>
      <c r="C234" s="41" t="s">
        <v>56</v>
      </c>
      <c r="D234" s="41" t="s">
        <v>375</v>
      </c>
      <c r="E234" s="41" t="s">
        <v>273</v>
      </c>
      <c r="F234" s="146">
        <f>F235</f>
        <v>10524.09</v>
      </c>
    </row>
    <row r="235" spans="1:6" s="19" customFormat="1" ht="24" customHeight="1">
      <c r="A235" s="6" t="s">
        <v>374</v>
      </c>
      <c r="B235" s="41" t="s">
        <v>138</v>
      </c>
      <c r="C235" s="41" t="s">
        <v>56</v>
      </c>
      <c r="D235" s="41" t="s">
        <v>391</v>
      </c>
      <c r="E235" s="41" t="s">
        <v>273</v>
      </c>
      <c r="F235" s="146">
        <f>F236</f>
        <v>10524.09</v>
      </c>
    </row>
    <row r="236" spans="1:6" s="19" customFormat="1" ht="24" customHeight="1">
      <c r="A236" s="7" t="s">
        <v>27</v>
      </c>
      <c r="B236" s="40" t="s">
        <v>138</v>
      </c>
      <c r="C236" s="40" t="s">
        <v>56</v>
      </c>
      <c r="D236" s="40" t="s">
        <v>391</v>
      </c>
      <c r="E236" s="40" t="s">
        <v>30</v>
      </c>
      <c r="F236" s="148">
        <v>10524.09</v>
      </c>
    </row>
    <row r="237" spans="1:6" s="19" customFormat="1" ht="24" customHeight="1">
      <c r="A237" s="7" t="s">
        <v>693</v>
      </c>
      <c r="B237" s="40" t="s">
        <v>138</v>
      </c>
      <c r="C237" s="40" t="s">
        <v>56</v>
      </c>
      <c r="D237" s="40" t="s">
        <v>692</v>
      </c>
      <c r="E237" s="40" t="s">
        <v>273</v>
      </c>
      <c r="F237" s="147">
        <f>F238</f>
        <v>1562.224</v>
      </c>
    </row>
    <row r="238" spans="1:6" s="19" customFormat="1" ht="24" customHeight="1">
      <c r="A238" s="7" t="s">
        <v>27</v>
      </c>
      <c r="B238" s="40" t="s">
        <v>138</v>
      </c>
      <c r="C238" s="40" t="s">
        <v>56</v>
      </c>
      <c r="D238" s="40" t="s">
        <v>692</v>
      </c>
      <c r="E238" s="40" t="s">
        <v>30</v>
      </c>
      <c r="F238" s="148">
        <v>1562.224</v>
      </c>
    </row>
    <row r="239" spans="1:6" s="19" customFormat="1" ht="24" customHeight="1">
      <c r="A239" s="6" t="s">
        <v>114</v>
      </c>
      <c r="B239" s="41" t="s">
        <v>138</v>
      </c>
      <c r="C239" s="41" t="s">
        <v>56</v>
      </c>
      <c r="D239" s="41" t="s">
        <v>239</v>
      </c>
      <c r="E239" s="41" t="s">
        <v>273</v>
      </c>
      <c r="F239" s="148">
        <f>F240</f>
        <v>4314.538</v>
      </c>
    </row>
    <row r="240" spans="1:6" s="19" customFormat="1" ht="24" customHeight="1">
      <c r="A240" s="7" t="s">
        <v>966</v>
      </c>
      <c r="B240" s="40" t="s">
        <v>138</v>
      </c>
      <c r="C240" s="40" t="s">
        <v>56</v>
      </c>
      <c r="D240" s="40" t="s">
        <v>965</v>
      </c>
      <c r="E240" s="40" t="s">
        <v>273</v>
      </c>
      <c r="F240" s="148">
        <f>F241</f>
        <v>4314.538</v>
      </c>
    </row>
    <row r="241" spans="1:6" s="19" customFormat="1" ht="24" customHeight="1">
      <c r="A241" s="7" t="s">
        <v>27</v>
      </c>
      <c r="B241" s="40" t="s">
        <v>138</v>
      </c>
      <c r="C241" s="40" t="s">
        <v>56</v>
      </c>
      <c r="D241" s="40" t="s">
        <v>965</v>
      </c>
      <c r="E241" s="40" t="s">
        <v>30</v>
      </c>
      <c r="F241" s="148">
        <v>4314.538</v>
      </c>
    </row>
    <row r="242" spans="1:6" s="21" customFormat="1" ht="21.75" customHeight="1">
      <c r="A242" s="4" t="s">
        <v>137</v>
      </c>
      <c r="B242" s="39" t="s">
        <v>138</v>
      </c>
      <c r="C242" s="39" t="s">
        <v>135</v>
      </c>
      <c r="D242" s="40"/>
      <c r="E242" s="40"/>
      <c r="F242" s="145">
        <f>F243+F246+F259</f>
        <v>72561.16500000001</v>
      </c>
    </row>
    <row r="243" spans="1:6" s="21" customFormat="1" ht="46.5" customHeight="1">
      <c r="A243" s="6" t="s">
        <v>794</v>
      </c>
      <c r="B243" s="41" t="s">
        <v>138</v>
      </c>
      <c r="C243" s="41" t="s">
        <v>135</v>
      </c>
      <c r="D243" s="41" t="s">
        <v>352</v>
      </c>
      <c r="E243" s="41" t="s">
        <v>273</v>
      </c>
      <c r="F243" s="146">
        <f>F244</f>
        <v>32581.721</v>
      </c>
    </row>
    <row r="244" spans="1:6" s="21" customFormat="1" ht="23.25" customHeight="1">
      <c r="A244" s="7" t="s">
        <v>824</v>
      </c>
      <c r="B244" s="40" t="s">
        <v>138</v>
      </c>
      <c r="C244" s="40" t="s">
        <v>135</v>
      </c>
      <c r="D244" s="40" t="s">
        <v>823</v>
      </c>
      <c r="E244" s="40" t="s">
        <v>273</v>
      </c>
      <c r="F244" s="147">
        <f>F245</f>
        <v>32581.721</v>
      </c>
    </row>
    <row r="245" spans="1:6" s="21" customFormat="1" ht="23.25" customHeight="1">
      <c r="A245" s="7" t="s">
        <v>312</v>
      </c>
      <c r="B245" s="40" t="s">
        <v>138</v>
      </c>
      <c r="C245" s="40" t="s">
        <v>135</v>
      </c>
      <c r="D245" s="40" t="s">
        <v>823</v>
      </c>
      <c r="E245" s="40" t="s">
        <v>54</v>
      </c>
      <c r="F245" s="148">
        <v>32581.721</v>
      </c>
    </row>
    <row r="246" spans="1:6" s="21" customFormat="1" ht="12.75">
      <c r="A246" s="6" t="s">
        <v>114</v>
      </c>
      <c r="B246" s="41" t="s">
        <v>138</v>
      </c>
      <c r="C246" s="41" t="s">
        <v>135</v>
      </c>
      <c r="D246" s="41" t="s">
        <v>239</v>
      </c>
      <c r="E246" s="41" t="s">
        <v>273</v>
      </c>
      <c r="F246" s="146">
        <f>F247+F257</f>
        <v>18408.002999999997</v>
      </c>
    </row>
    <row r="247" spans="1:6" s="21" customFormat="1" ht="33.75">
      <c r="A247" s="6" t="s">
        <v>795</v>
      </c>
      <c r="B247" s="41" t="s">
        <v>138</v>
      </c>
      <c r="C247" s="41" t="s">
        <v>135</v>
      </c>
      <c r="D247" s="41" t="s">
        <v>243</v>
      </c>
      <c r="E247" s="41" t="s">
        <v>273</v>
      </c>
      <c r="F247" s="146">
        <f>F248+F251+F254</f>
        <v>17608.545</v>
      </c>
    </row>
    <row r="248" spans="1:6" s="21" customFormat="1" ht="22.5">
      <c r="A248" s="6" t="s">
        <v>244</v>
      </c>
      <c r="B248" s="41" t="s">
        <v>138</v>
      </c>
      <c r="C248" s="41" t="s">
        <v>135</v>
      </c>
      <c r="D248" s="41" t="s">
        <v>245</v>
      </c>
      <c r="E248" s="41" t="s">
        <v>273</v>
      </c>
      <c r="F248" s="146">
        <f>F249+F250</f>
        <v>6591.848999999999</v>
      </c>
    </row>
    <row r="249" spans="1:6" s="21" customFormat="1" ht="24" customHeight="1">
      <c r="A249" s="7" t="s">
        <v>27</v>
      </c>
      <c r="B249" s="40" t="s">
        <v>138</v>
      </c>
      <c r="C249" s="40" t="s">
        <v>135</v>
      </c>
      <c r="D249" s="40" t="s">
        <v>245</v>
      </c>
      <c r="E249" s="40" t="s">
        <v>30</v>
      </c>
      <c r="F249" s="148">
        <v>225.494</v>
      </c>
    </row>
    <row r="250" spans="1:6" s="21" customFormat="1" ht="24" customHeight="1">
      <c r="A250" s="7" t="s">
        <v>312</v>
      </c>
      <c r="B250" s="40" t="s">
        <v>138</v>
      </c>
      <c r="C250" s="40" t="s">
        <v>135</v>
      </c>
      <c r="D250" s="40" t="s">
        <v>245</v>
      </c>
      <c r="E250" s="40" t="s">
        <v>54</v>
      </c>
      <c r="F250" s="148">
        <v>6366.355</v>
      </c>
    </row>
    <row r="251" spans="1:6" s="21" customFormat="1" ht="22.5">
      <c r="A251" s="6" t="s">
        <v>293</v>
      </c>
      <c r="B251" s="41" t="s">
        <v>138</v>
      </c>
      <c r="C251" s="41" t="s">
        <v>135</v>
      </c>
      <c r="D251" s="41" t="s">
        <v>246</v>
      </c>
      <c r="E251" s="41" t="s">
        <v>273</v>
      </c>
      <c r="F251" s="146">
        <f>F252+F253</f>
        <v>5153.696</v>
      </c>
    </row>
    <row r="252" spans="1:6" s="21" customFormat="1" ht="24" customHeight="1">
      <c r="A252" s="7" t="s">
        <v>27</v>
      </c>
      <c r="B252" s="40" t="s">
        <v>138</v>
      </c>
      <c r="C252" s="40" t="s">
        <v>135</v>
      </c>
      <c r="D252" s="40" t="s">
        <v>246</v>
      </c>
      <c r="E252" s="40" t="s">
        <v>30</v>
      </c>
      <c r="F252" s="148">
        <v>4953.696</v>
      </c>
    </row>
    <row r="253" spans="1:6" s="21" customFormat="1" ht="24" customHeight="1">
      <c r="A253" s="7" t="s">
        <v>312</v>
      </c>
      <c r="B253" s="40" t="s">
        <v>138</v>
      </c>
      <c r="C253" s="40" t="s">
        <v>135</v>
      </c>
      <c r="D253" s="40" t="s">
        <v>246</v>
      </c>
      <c r="E253" s="40" t="s">
        <v>54</v>
      </c>
      <c r="F253" s="148">
        <v>200</v>
      </c>
    </row>
    <row r="254" spans="1:6" s="21" customFormat="1" ht="24" customHeight="1">
      <c r="A254" s="7" t="s">
        <v>796</v>
      </c>
      <c r="B254" s="40" t="s">
        <v>138</v>
      </c>
      <c r="C254" s="40" t="s">
        <v>135</v>
      </c>
      <c r="D254" s="40" t="s">
        <v>715</v>
      </c>
      <c r="E254" s="40" t="s">
        <v>273</v>
      </c>
      <c r="F254" s="147">
        <f>F255+F256</f>
        <v>5863</v>
      </c>
    </row>
    <row r="255" spans="1:6" s="21" customFormat="1" ht="24" customHeight="1">
      <c r="A255" s="7" t="s">
        <v>27</v>
      </c>
      <c r="B255" s="40" t="s">
        <v>138</v>
      </c>
      <c r="C255" s="40" t="s">
        <v>135</v>
      </c>
      <c r="D255" s="40" t="s">
        <v>715</v>
      </c>
      <c r="E255" s="40" t="s">
        <v>30</v>
      </c>
      <c r="F255" s="147">
        <v>445</v>
      </c>
    </row>
    <row r="256" spans="1:6" s="21" customFormat="1" ht="24" customHeight="1">
      <c r="A256" s="7" t="s">
        <v>312</v>
      </c>
      <c r="B256" s="40" t="s">
        <v>138</v>
      </c>
      <c r="C256" s="40" t="s">
        <v>135</v>
      </c>
      <c r="D256" s="40" t="s">
        <v>715</v>
      </c>
      <c r="E256" s="40" t="s">
        <v>54</v>
      </c>
      <c r="F256" s="148">
        <v>5418</v>
      </c>
    </row>
    <row r="257" spans="1:6" s="21" customFormat="1" ht="33.75" customHeight="1">
      <c r="A257" s="6" t="s">
        <v>570</v>
      </c>
      <c r="B257" s="41" t="s">
        <v>138</v>
      </c>
      <c r="C257" s="41" t="s">
        <v>135</v>
      </c>
      <c r="D257" s="40" t="s">
        <v>247</v>
      </c>
      <c r="E257" s="41" t="s">
        <v>273</v>
      </c>
      <c r="F257" s="146">
        <f>F258</f>
        <v>799.458</v>
      </c>
    </row>
    <row r="258" spans="1:6" s="21" customFormat="1" ht="24" customHeight="1">
      <c r="A258" s="7" t="s">
        <v>27</v>
      </c>
      <c r="B258" s="40" t="s">
        <v>138</v>
      </c>
      <c r="C258" s="40" t="s">
        <v>135</v>
      </c>
      <c r="D258" s="40" t="s">
        <v>247</v>
      </c>
      <c r="E258" s="40" t="s">
        <v>30</v>
      </c>
      <c r="F258" s="148">
        <v>799.458</v>
      </c>
    </row>
    <row r="259" spans="1:6" s="17" customFormat="1" ht="12.75">
      <c r="A259" s="6" t="s">
        <v>142</v>
      </c>
      <c r="B259" s="41" t="s">
        <v>138</v>
      </c>
      <c r="C259" s="41" t="s">
        <v>135</v>
      </c>
      <c r="D259" s="41" t="s">
        <v>92</v>
      </c>
      <c r="E259" s="41" t="s">
        <v>273</v>
      </c>
      <c r="F259" s="146">
        <f>F260+F263+F269</f>
        <v>21571.441</v>
      </c>
    </row>
    <row r="260" spans="1:6" s="17" customFormat="1" ht="33.75">
      <c r="A260" s="6" t="s">
        <v>289</v>
      </c>
      <c r="B260" s="41" t="s">
        <v>138</v>
      </c>
      <c r="C260" s="41" t="s">
        <v>135</v>
      </c>
      <c r="D260" s="41" t="s">
        <v>393</v>
      </c>
      <c r="E260" s="41" t="s">
        <v>273</v>
      </c>
      <c r="F260" s="146">
        <f>F261+F262</f>
        <v>67.4</v>
      </c>
    </row>
    <row r="261" spans="1:6" s="17" customFormat="1" ht="45">
      <c r="A261" s="7" t="s">
        <v>28</v>
      </c>
      <c r="B261" s="40" t="s">
        <v>138</v>
      </c>
      <c r="C261" s="40" t="s">
        <v>135</v>
      </c>
      <c r="D261" s="40" t="s">
        <v>393</v>
      </c>
      <c r="E261" s="40" t="s">
        <v>26</v>
      </c>
      <c r="F261" s="148">
        <v>60.7</v>
      </c>
    </row>
    <row r="262" spans="1:6" s="17" customFormat="1" ht="33.75">
      <c r="A262" s="7" t="s">
        <v>27</v>
      </c>
      <c r="B262" s="40" t="s">
        <v>138</v>
      </c>
      <c r="C262" s="40" t="s">
        <v>135</v>
      </c>
      <c r="D262" s="40" t="s">
        <v>393</v>
      </c>
      <c r="E262" s="40" t="s">
        <v>30</v>
      </c>
      <c r="F262" s="148">
        <v>6.7</v>
      </c>
    </row>
    <row r="263" spans="1:6" s="17" customFormat="1" ht="12.75">
      <c r="A263" s="6" t="s">
        <v>91</v>
      </c>
      <c r="B263" s="41" t="s">
        <v>138</v>
      </c>
      <c r="C263" s="41" t="s">
        <v>135</v>
      </c>
      <c r="D263" s="41" t="s">
        <v>93</v>
      </c>
      <c r="E263" s="41" t="s">
        <v>273</v>
      </c>
      <c r="F263" s="146">
        <f>F264+F271</f>
        <v>17223.603</v>
      </c>
    </row>
    <row r="264" spans="1:6" s="17" customFormat="1" ht="12.75" customHeight="1">
      <c r="A264" s="6" t="s">
        <v>272</v>
      </c>
      <c r="B264" s="41" t="s">
        <v>138</v>
      </c>
      <c r="C264" s="41" t="s">
        <v>135</v>
      </c>
      <c r="D264" s="41" t="s">
        <v>94</v>
      </c>
      <c r="E264" s="41" t="s">
        <v>273</v>
      </c>
      <c r="F264" s="146">
        <f>F265</f>
        <v>15065.514</v>
      </c>
    </row>
    <row r="265" spans="1:6" s="17" customFormat="1" ht="22.5">
      <c r="A265" s="6" t="s">
        <v>97</v>
      </c>
      <c r="B265" s="41" t="s">
        <v>138</v>
      </c>
      <c r="C265" s="41" t="s">
        <v>135</v>
      </c>
      <c r="D265" s="41" t="s">
        <v>95</v>
      </c>
      <c r="E265" s="41" t="s">
        <v>273</v>
      </c>
      <c r="F265" s="146">
        <f>F266+F267+F268</f>
        <v>15065.514</v>
      </c>
    </row>
    <row r="266" spans="1:6" s="17" customFormat="1" ht="47.25" customHeight="1">
      <c r="A266" s="7" t="s">
        <v>28</v>
      </c>
      <c r="B266" s="40" t="s">
        <v>138</v>
      </c>
      <c r="C266" s="40" t="s">
        <v>135</v>
      </c>
      <c r="D266" s="40" t="s">
        <v>95</v>
      </c>
      <c r="E266" s="40" t="s">
        <v>26</v>
      </c>
      <c r="F266" s="148">
        <v>13165.899</v>
      </c>
    </row>
    <row r="267" spans="1:6" s="17" customFormat="1" ht="23.25" customHeight="1">
      <c r="A267" s="7" t="s">
        <v>27</v>
      </c>
      <c r="B267" s="40" t="s">
        <v>138</v>
      </c>
      <c r="C267" s="40" t="s">
        <v>135</v>
      </c>
      <c r="D267" s="40" t="s">
        <v>95</v>
      </c>
      <c r="E267" s="40" t="s">
        <v>30</v>
      </c>
      <c r="F267" s="148">
        <v>1766.082</v>
      </c>
    </row>
    <row r="268" spans="1:6" s="17" customFormat="1" ht="12.75">
      <c r="A268" s="7" t="s">
        <v>22</v>
      </c>
      <c r="B268" s="40" t="s">
        <v>138</v>
      </c>
      <c r="C268" s="40" t="s">
        <v>135</v>
      </c>
      <c r="D268" s="40" t="s">
        <v>95</v>
      </c>
      <c r="E268" s="40" t="s">
        <v>21</v>
      </c>
      <c r="F268" s="148">
        <v>133.533</v>
      </c>
    </row>
    <row r="269" spans="1:6" s="17" customFormat="1" ht="12.75">
      <c r="A269" s="6" t="s">
        <v>876</v>
      </c>
      <c r="B269" s="41" t="s">
        <v>138</v>
      </c>
      <c r="C269" s="41" t="s">
        <v>135</v>
      </c>
      <c r="D269" s="41" t="s">
        <v>877</v>
      </c>
      <c r="E269" s="41" t="s">
        <v>273</v>
      </c>
      <c r="F269" s="147">
        <f>F270</f>
        <v>4280.438</v>
      </c>
    </row>
    <row r="270" spans="1:6" s="17" customFormat="1" ht="12.75">
      <c r="A270" s="7" t="s">
        <v>22</v>
      </c>
      <c r="B270" s="40" t="s">
        <v>138</v>
      </c>
      <c r="C270" s="40" t="s">
        <v>135</v>
      </c>
      <c r="D270" s="40" t="s">
        <v>877</v>
      </c>
      <c r="E270" s="40" t="s">
        <v>21</v>
      </c>
      <c r="F270" s="148">
        <v>4280.438</v>
      </c>
    </row>
    <row r="271" spans="1:6" s="17" customFormat="1" ht="22.5">
      <c r="A271" s="6" t="s">
        <v>212</v>
      </c>
      <c r="B271" s="40" t="s">
        <v>138</v>
      </c>
      <c r="C271" s="40" t="s">
        <v>135</v>
      </c>
      <c r="D271" s="40" t="s">
        <v>104</v>
      </c>
      <c r="E271" s="40" t="s">
        <v>273</v>
      </c>
      <c r="F271" s="147">
        <f>F272</f>
        <v>2158.089</v>
      </c>
    </row>
    <row r="272" spans="1:6" s="17" customFormat="1" ht="12.75">
      <c r="A272" s="7" t="s">
        <v>22</v>
      </c>
      <c r="B272" s="40" t="s">
        <v>138</v>
      </c>
      <c r="C272" s="40" t="s">
        <v>135</v>
      </c>
      <c r="D272" s="40" t="s">
        <v>104</v>
      </c>
      <c r="E272" s="40" t="s">
        <v>21</v>
      </c>
      <c r="F272" s="148">
        <v>2158.089</v>
      </c>
    </row>
    <row r="273" spans="1:6" s="17" customFormat="1" ht="12.75">
      <c r="A273" s="4" t="s">
        <v>122</v>
      </c>
      <c r="B273" s="39" t="s">
        <v>138</v>
      </c>
      <c r="C273" s="39" t="s">
        <v>72</v>
      </c>
      <c r="D273" s="40"/>
      <c r="E273" s="40"/>
      <c r="F273" s="145">
        <f>F274+F276</f>
        <v>13276.203000000001</v>
      </c>
    </row>
    <row r="274" spans="1:6" s="17" customFormat="1" ht="28.5" customHeight="1">
      <c r="A274" s="7" t="s">
        <v>643</v>
      </c>
      <c r="B274" s="41" t="s">
        <v>138</v>
      </c>
      <c r="C274" s="41" t="s">
        <v>72</v>
      </c>
      <c r="D274" s="40" t="s">
        <v>642</v>
      </c>
      <c r="E274" s="41" t="s">
        <v>273</v>
      </c>
      <c r="F274" s="146">
        <f>F275</f>
        <v>2070.148</v>
      </c>
    </row>
    <row r="275" spans="1:6" s="17" customFormat="1" ht="30" customHeight="1">
      <c r="A275" s="7" t="s">
        <v>27</v>
      </c>
      <c r="B275" s="40" t="s">
        <v>138</v>
      </c>
      <c r="C275" s="40" t="s">
        <v>72</v>
      </c>
      <c r="D275" s="40" t="s">
        <v>642</v>
      </c>
      <c r="E275" s="40" t="s">
        <v>30</v>
      </c>
      <c r="F275" s="148">
        <v>2070.148</v>
      </c>
    </row>
    <row r="276" spans="1:6" s="17" customFormat="1" ht="30" customHeight="1">
      <c r="A276" s="7" t="s">
        <v>797</v>
      </c>
      <c r="B276" s="40" t="s">
        <v>138</v>
      </c>
      <c r="C276" s="40" t="s">
        <v>72</v>
      </c>
      <c r="D276" s="40" t="s">
        <v>264</v>
      </c>
      <c r="E276" s="40" t="s">
        <v>273</v>
      </c>
      <c r="F276" s="148">
        <f>F277+F280</f>
        <v>11206.055</v>
      </c>
    </row>
    <row r="277" spans="1:6" s="19" customFormat="1" ht="30" customHeight="1">
      <c r="A277" s="7" t="s">
        <v>666</v>
      </c>
      <c r="B277" s="41" t="s">
        <v>138</v>
      </c>
      <c r="C277" s="41" t="s">
        <v>72</v>
      </c>
      <c r="D277" s="40" t="s">
        <v>367</v>
      </c>
      <c r="E277" s="41" t="s">
        <v>273</v>
      </c>
      <c r="F277" s="146">
        <f>F278+F279</f>
        <v>722.072</v>
      </c>
    </row>
    <row r="278" spans="1:6" s="18" customFormat="1" ht="23.25" customHeight="1">
      <c r="A278" s="7" t="s">
        <v>27</v>
      </c>
      <c r="B278" s="40" t="s">
        <v>138</v>
      </c>
      <c r="C278" s="40" t="s">
        <v>72</v>
      </c>
      <c r="D278" s="40" t="s">
        <v>367</v>
      </c>
      <c r="E278" s="40" t="s">
        <v>30</v>
      </c>
      <c r="F278" s="148">
        <v>2.072</v>
      </c>
    </row>
    <row r="279" spans="1:6" s="18" customFormat="1" ht="23.25" customHeight="1">
      <c r="A279" s="7" t="s">
        <v>312</v>
      </c>
      <c r="B279" s="40" t="s">
        <v>138</v>
      </c>
      <c r="C279" s="40" t="s">
        <v>72</v>
      </c>
      <c r="D279" s="40" t="s">
        <v>367</v>
      </c>
      <c r="E279" s="40" t="s">
        <v>54</v>
      </c>
      <c r="F279" s="148">
        <v>720</v>
      </c>
    </row>
    <row r="280" spans="1:6" s="18" customFormat="1" ht="28.5" customHeight="1">
      <c r="A280" s="7" t="s">
        <v>849</v>
      </c>
      <c r="B280" s="40" t="s">
        <v>138</v>
      </c>
      <c r="C280" s="40" t="s">
        <v>72</v>
      </c>
      <c r="D280" s="40" t="s">
        <v>371</v>
      </c>
      <c r="E280" s="40" t="s">
        <v>273</v>
      </c>
      <c r="F280" s="148">
        <f>F281</f>
        <v>10483.983</v>
      </c>
    </row>
    <row r="281" spans="1:6" s="18" customFormat="1" ht="23.25" customHeight="1">
      <c r="A281" s="7" t="s">
        <v>312</v>
      </c>
      <c r="B281" s="40" t="s">
        <v>138</v>
      </c>
      <c r="C281" s="40" t="s">
        <v>72</v>
      </c>
      <c r="D281" s="40" t="s">
        <v>371</v>
      </c>
      <c r="E281" s="40" t="s">
        <v>54</v>
      </c>
      <c r="F281" s="148">
        <v>10483.983</v>
      </c>
    </row>
    <row r="282" spans="1:6" s="18" customFormat="1" ht="23.25" customHeight="1">
      <c r="A282" s="106" t="s">
        <v>337</v>
      </c>
      <c r="B282" s="1" t="s">
        <v>138</v>
      </c>
      <c r="C282" s="1" t="s">
        <v>188</v>
      </c>
      <c r="D282" s="1"/>
      <c r="E282" s="1"/>
      <c r="F282" s="149">
        <f>F286+F283</f>
        <v>11902.026</v>
      </c>
    </row>
    <row r="283" spans="1:6" s="18" customFormat="1" ht="23.25" customHeight="1">
      <c r="A283" s="6" t="s">
        <v>970</v>
      </c>
      <c r="B283" s="40" t="s">
        <v>138</v>
      </c>
      <c r="C283" s="40" t="s">
        <v>188</v>
      </c>
      <c r="D283" s="40" t="s">
        <v>603</v>
      </c>
      <c r="E283" s="40" t="s">
        <v>273</v>
      </c>
      <c r="F283" s="147">
        <f>F284</f>
        <v>10450.243</v>
      </c>
    </row>
    <row r="284" spans="1:6" s="18" customFormat="1" ht="47.25" customHeight="1">
      <c r="A284" s="7" t="s">
        <v>969</v>
      </c>
      <c r="B284" s="40" t="s">
        <v>138</v>
      </c>
      <c r="C284" s="40" t="s">
        <v>188</v>
      </c>
      <c r="D284" s="40" t="s">
        <v>968</v>
      </c>
      <c r="E284" s="40" t="s">
        <v>273</v>
      </c>
      <c r="F284" s="147">
        <f>F285</f>
        <v>10450.243</v>
      </c>
    </row>
    <row r="285" spans="1:6" s="18" customFormat="1" ht="23.25" customHeight="1">
      <c r="A285" s="7" t="s">
        <v>312</v>
      </c>
      <c r="B285" s="40" t="s">
        <v>138</v>
      </c>
      <c r="C285" s="40" t="s">
        <v>188</v>
      </c>
      <c r="D285" s="40" t="s">
        <v>968</v>
      </c>
      <c r="E285" s="40" t="s">
        <v>54</v>
      </c>
      <c r="F285" s="147">
        <v>10450.243</v>
      </c>
    </row>
    <row r="286" spans="1:6" s="18" customFormat="1" ht="23.25" customHeight="1">
      <c r="A286" s="8" t="s">
        <v>571</v>
      </c>
      <c r="B286" s="40" t="s">
        <v>138</v>
      </c>
      <c r="C286" s="40" t="s">
        <v>188</v>
      </c>
      <c r="D286" s="40" t="s">
        <v>269</v>
      </c>
      <c r="E286" s="40" t="s">
        <v>273</v>
      </c>
      <c r="F286" s="147">
        <f>F287</f>
        <v>1451.7830000000001</v>
      </c>
    </row>
    <row r="287" spans="1:6" s="18" customFormat="1" ht="23.25" customHeight="1">
      <c r="A287" s="7" t="s">
        <v>574</v>
      </c>
      <c r="B287" s="40" t="s">
        <v>138</v>
      </c>
      <c r="C287" s="40" t="s">
        <v>188</v>
      </c>
      <c r="D287" s="40" t="s">
        <v>363</v>
      </c>
      <c r="E287" s="40" t="s">
        <v>273</v>
      </c>
      <c r="F287" s="147">
        <f>F288+F289</f>
        <v>1451.7830000000001</v>
      </c>
    </row>
    <row r="288" spans="1:6" s="18" customFormat="1" ht="23.25" customHeight="1">
      <c r="A288" s="7" t="s">
        <v>27</v>
      </c>
      <c r="B288" s="40" t="s">
        <v>138</v>
      </c>
      <c r="C288" s="40" t="s">
        <v>188</v>
      </c>
      <c r="D288" s="40" t="s">
        <v>363</v>
      </c>
      <c r="E288" s="40" t="s">
        <v>30</v>
      </c>
      <c r="F288" s="147">
        <v>89.671</v>
      </c>
    </row>
    <row r="289" spans="1:6" s="18" customFormat="1" ht="23.25" customHeight="1">
      <c r="A289" s="7" t="s">
        <v>312</v>
      </c>
      <c r="B289" s="40" t="s">
        <v>138</v>
      </c>
      <c r="C289" s="40" t="s">
        <v>188</v>
      </c>
      <c r="D289" s="40" t="s">
        <v>363</v>
      </c>
      <c r="E289" s="40" t="s">
        <v>54</v>
      </c>
      <c r="F289" s="148">
        <v>1362.112</v>
      </c>
    </row>
    <row r="290" spans="1:6" s="18" customFormat="1" ht="23.25" customHeight="1">
      <c r="A290" s="4" t="s">
        <v>339</v>
      </c>
      <c r="B290" s="39" t="s">
        <v>138</v>
      </c>
      <c r="C290" s="39" t="s">
        <v>189</v>
      </c>
      <c r="D290" s="40"/>
      <c r="E290" s="1"/>
      <c r="F290" s="149">
        <f>F291</f>
        <v>1019.612</v>
      </c>
    </row>
    <row r="291" spans="1:6" s="18" customFormat="1" ht="23.25" customHeight="1">
      <c r="A291" s="6" t="s">
        <v>805</v>
      </c>
      <c r="B291" s="41" t="s">
        <v>138</v>
      </c>
      <c r="C291" s="41" t="s">
        <v>189</v>
      </c>
      <c r="D291" s="41" t="s">
        <v>257</v>
      </c>
      <c r="E291" s="41" t="s">
        <v>273</v>
      </c>
      <c r="F291" s="147">
        <f>F292</f>
        <v>1019.612</v>
      </c>
    </row>
    <row r="292" spans="1:6" s="18" customFormat="1" ht="23.25" customHeight="1">
      <c r="A292" s="7" t="s">
        <v>27</v>
      </c>
      <c r="B292" s="40" t="s">
        <v>138</v>
      </c>
      <c r="C292" s="40" t="s">
        <v>189</v>
      </c>
      <c r="D292" s="40" t="s">
        <v>257</v>
      </c>
      <c r="E292" s="40" t="s">
        <v>30</v>
      </c>
      <c r="F292" s="148">
        <v>1019.612</v>
      </c>
    </row>
    <row r="293" spans="1:6" s="26" customFormat="1" ht="15" customHeight="1">
      <c r="A293" s="4" t="s">
        <v>130</v>
      </c>
      <c r="B293" s="39" t="s">
        <v>138</v>
      </c>
      <c r="C293" s="39" t="s">
        <v>131</v>
      </c>
      <c r="D293" s="39"/>
      <c r="E293" s="39"/>
      <c r="F293" s="145">
        <f>F294+F297</f>
        <v>2901.358</v>
      </c>
    </row>
    <row r="294" spans="1:6" s="26" customFormat="1" ht="36" customHeight="1">
      <c r="A294" s="6" t="s">
        <v>594</v>
      </c>
      <c r="B294" s="41" t="s">
        <v>138</v>
      </c>
      <c r="C294" s="41" t="s">
        <v>131</v>
      </c>
      <c r="D294" s="41" t="s">
        <v>352</v>
      </c>
      <c r="E294" s="41" t="s">
        <v>273</v>
      </c>
      <c r="F294" s="146">
        <f>F295</f>
        <v>2901.358</v>
      </c>
    </row>
    <row r="295" spans="1:6" s="26" customFormat="1" ht="37.5" customHeight="1">
      <c r="A295" s="6" t="s">
        <v>593</v>
      </c>
      <c r="B295" s="41" t="s">
        <v>138</v>
      </c>
      <c r="C295" s="41" t="s">
        <v>131</v>
      </c>
      <c r="D295" s="41" t="s">
        <v>595</v>
      </c>
      <c r="E295" s="41" t="s">
        <v>273</v>
      </c>
      <c r="F295" s="146">
        <f>F296</f>
        <v>2901.358</v>
      </c>
    </row>
    <row r="296" spans="1:6" s="26" customFormat="1" ht="15" customHeight="1">
      <c r="A296" s="7" t="s">
        <v>24</v>
      </c>
      <c r="B296" s="40" t="s">
        <v>138</v>
      </c>
      <c r="C296" s="40" t="s">
        <v>131</v>
      </c>
      <c r="D296" s="40" t="s">
        <v>595</v>
      </c>
      <c r="E296" s="40" t="s">
        <v>23</v>
      </c>
      <c r="F296" s="148">
        <v>2901.358</v>
      </c>
    </row>
    <row r="297" spans="1:6" s="17" customFormat="1" ht="39" customHeight="1">
      <c r="A297" s="6" t="s">
        <v>534</v>
      </c>
      <c r="B297" s="41" t="s">
        <v>138</v>
      </c>
      <c r="C297" s="41" t="s">
        <v>131</v>
      </c>
      <c r="D297" s="113" t="s">
        <v>584</v>
      </c>
      <c r="E297" s="41" t="s">
        <v>273</v>
      </c>
      <c r="F297" s="146">
        <f>F298</f>
        <v>0</v>
      </c>
    </row>
    <row r="298" spans="1:6" s="17" customFormat="1" ht="15" customHeight="1">
      <c r="A298" s="7" t="s">
        <v>24</v>
      </c>
      <c r="B298" s="40" t="s">
        <v>138</v>
      </c>
      <c r="C298" s="172" t="s">
        <v>131</v>
      </c>
      <c r="D298" s="173" t="s">
        <v>584</v>
      </c>
      <c r="E298" s="40" t="s">
        <v>23</v>
      </c>
      <c r="F298" s="148">
        <v>0</v>
      </c>
    </row>
    <row r="299" spans="1:6" s="17" customFormat="1" ht="22.5" customHeight="1">
      <c r="A299" s="106" t="s">
        <v>448</v>
      </c>
      <c r="B299" s="1" t="s">
        <v>138</v>
      </c>
      <c r="C299" s="1" t="s">
        <v>447</v>
      </c>
      <c r="D299" s="115"/>
      <c r="E299" s="1"/>
      <c r="F299" s="153">
        <f>F300+F303</f>
        <v>131300</v>
      </c>
    </row>
    <row r="300" spans="1:6" s="17" customFormat="1" ht="29.25" customHeight="1">
      <c r="A300" s="7" t="s">
        <v>1043</v>
      </c>
      <c r="B300" s="40" t="s">
        <v>138</v>
      </c>
      <c r="C300" s="40" t="s">
        <v>447</v>
      </c>
      <c r="D300" s="105" t="s">
        <v>305</v>
      </c>
      <c r="E300" s="40" t="s">
        <v>273</v>
      </c>
      <c r="F300" s="148">
        <f>F301</f>
        <v>130000</v>
      </c>
    </row>
    <row r="301" spans="1:6" s="17" customFormat="1" ht="25.5" customHeight="1">
      <c r="A301" s="7" t="s">
        <v>643</v>
      </c>
      <c r="B301" s="40" t="s">
        <v>138</v>
      </c>
      <c r="C301" s="40" t="s">
        <v>447</v>
      </c>
      <c r="D301" s="105" t="s">
        <v>1042</v>
      </c>
      <c r="E301" s="40" t="s">
        <v>273</v>
      </c>
      <c r="F301" s="148">
        <f>F302</f>
        <v>130000</v>
      </c>
    </row>
    <row r="302" spans="1:6" s="17" customFormat="1" ht="27.75" customHeight="1">
      <c r="A302" s="7" t="s">
        <v>312</v>
      </c>
      <c r="B302" s="40" t="s">
        <v>138</v>
      </c>
      <c r="C302" s="40" t="s">
        <v>447</v>
      </c>
      <c r="D302" s="105" t="s">
        <v>1042</v>
      </c>
      <c r="E302" s="40" t="s">
        <v>54</v>
      </c>
      <c r="F302" s="148">
        <v>130000</v>
      </c>
    </row>
    <row r="303" spans="1:6" s="17" customFormat="1" ht="27.75" customHeight="1">
      <c r="A303" s="7" t="s">
        <v>790</v>
      </c>
      <c r="B303" s="40" t="s">
        <v>138</v>
      </c>
      <c r="C303" s="174" t="s">
        <v>447</v>
      </c>
      <c r="D303" s="105" t="s">
        <v>266</v>
      </c>
      <c r="E303" s="40" t="s">
        <v>273</v>
      </c>
      <c r="F303" s="148">
        <f>F304</f>
        <v>1300</v>
      </c>
    </row>
    <row r="304" spans="1:6" s="17" customFormat="1" ht="27" customHeight="1">
      <c r="A304" s="7" t="s">
        <v>1041</v>
      </c>
      <c r="B304" s="40" t="s">
        <v>138</v>
      </c>
      <c r="C304" s="40" t="s">
        <v>447</v>
      </c>
      <c r="D304" s="105" t="s">
        <v>1040</v>
      </c>
      <c r="E304" s="40" t="s">
        <v>273</v>
      </c>
      <c r="F304" s="148">
        <f>F305</f>
        <v>1300</v>
      </c>
    </row>
    <row r="305" spans="1:6" s="17" customFormat="1" ht="27.75" customHeight="1">
      <c r="A305" s="7" t="s">
        <v>312</v>
      </c>
      <c r="B305" s="40" t="s">
        <v>138</v>
      </c>
      <c r="C305" s="40" t="s">
        <v>447</v>
      </c>
      <c r="D305" s="105" t="s">
        <v>1040</v>
      </c>
      <c r="E305" s="40" t="s">
        <v>54</v>
      </c>
      <c r="F305" s="148">
        <v>1300</v>
      </c>
    </row>
    <row r="306" spans="1:6" ht="27" customHeight="1">
      <c r="A306" s="3" t="s">
        <v>51</v>
      </c>
      <c r="B306" s="67" t="s">
        <v>119</v>
      </c>
      <c r="C306" s="68" t="s">
        <v>237</v>
      </c>
      <c r="D306" s="68"/>
      <c r="E306" s="68" t="s">
        <v>237</v>
      </c>
      <c r="F306" s="161">
        <f>F307+F312+F370+F465+F488+F507+F532+F535</f>
        <v>766636.4349999999</v>
      </c>
    </row>
    <row r="307" spans="1:6" ht="27" customHeight="1">
      <c r="A307" s="4" t="s">
        <v>136</v>
      </c>
      <c r="B307" s="39" t="s">
        <v>119</v>
      </c>
      <c r="C307" s="39" t="s">
        <v>134</v>
      </c>
      <c r="D307" s="39"/>
      <c r="E307" s="156"/>
      <c r="F307" s="157">
        <f>F308</f>
        <v>149.881</v>
      </c>
    </row>
    <row r="308" spans="1:6" ht="27" customHeight="1">
      <c r="A308" s="6" t="s">
        <v>769</v>
      </c>
      <c r="B308" s="41" t="s">
        <v>119</v>
      </c>
      <c r="C308" s="41" t="s">
        <v>134</v>
      </c>
      <c r="D308" s="41" t="s">
        <v>241</v>
      </c>
      <c r="E308" s="41" t="s">
        <v>273</v>
      </c>
      <c r="F308" s="150">
        <f>F309</f>
        <v>149.881</v>
      </c>
    </row>
    <row r="309" spans="1:6" ht="27" customHeight="1">
      <c r="A309" s="6" t="s">
        <v>792</v>
      </c>
      <c r="B309" s="41" t="s">
        <v>119</v>
      </c>
      <c r="C309" s="41" t="s">
        <v>134</v>
      </c>
      <c r="D309" s="41" t="s">
        <v>505</v>
      </c>
      <c r="E309" s="41" t="s">
        <v>273</v>
      </c>
      <c r="F309" s="150">
        <f>F310+F311</f>
        <v>149.881</v>
      </c>
    </row>
    <row r="310" spans="1:6" ht="27" customHeight="1">
      <c r="A310" s="7" t="s">
        <v>27</v>
      </c>
      <c r="B310" s="40" t="s">
        <v>119</v>
      </c>
      <c r="C310" s="40" t="s">
        <v>134</v>
      </c>
      <c r="D310" s="40" t="s">
        <v>505</v>
      </c>
      <c r="E310" s="40" t="s">
        <v>30</v>
      </c>
      <c r="F310" s="150">
        <v>18.448</v>
      </c>
    </row>
    <row r="311" spans="1:6" ht="27" customHeight="1">
      <c r="A311" s="7" t="s">
        <v>115</v>
      </c>
      <c r="B311" s="40" t="s">
        <v>119</v>
      </c>
      <c r="C311" s="40" t="s">
        <v>134</v>
      </c>
      <c r="D311" s="40" t="s">
        <v>505</v>
      </c>
      <c r="E311" s="40" t="s">
        <v>29</v>
      </c>
      <c r="F311" s="150">
        <v>131.433</v>
      </c>
    </row>
    <row r="312" spans="1:6" s="17" customFormat="1" ht="12.75" customHeight="1">
      <c r="A312" s="4" t="s">
        <v>120</v>
      </c>
      <c r="B312" s="39" t="s">
        <v>119</v>
      </c>
      <c r="C312" s="39" t="s">
        <v>121</v>
      </c>
      <c r="D312" s="39"/>
      <c r="E312" s="39" t="s">
        <v>237</v>
      </c>
      <c r="F312" s="145">
        <f>F313+F325+F328+F345</f>
        <v>130922.986</v>
      </c>
    </row>
    <row r="313" spans="1:6" s="17" customFormat="1" ht="40.5" customHeight="1">
      <c r="A313" s="6" t="s">
        <v>48</v>
      </c>
      <c r="B313" s="41" t="s">
        <v>119</v>
      </c>
      <c r="C313" s="41" t="s">
        <v>121</v>
      </c>
      <c r="D313" s="41" t="s">
        <v>149</v>
      </c>
      <c r="E313" s="41" t="s">
        <v>273</v>
      </c>
      <c r="F313" s="146">
        <f>F314+F318+F320+F322</f>
        <v>76132.46</v>
      </c>
    </row>
    <row r="314" spans="1:6" s="17" customFormat="1" ht="47.25" customHeight="1">
      <c r="A314" s="6" t="s">
        <v>49</v>
      </c>
      <c r="B314" s="41" t="s">
        <v>119</v>
      </c>
      <c r="C314" s="41" t="s">
        <v>121</v>
      </c>
      <c r="D314" s="41" t="s">
        <v>484</v>
      </c>
      <c r="E314" s="41" t="s">
        <v>273</v>
      </c>
      <c r="F314" s="146">
        <f>F315+F316+F317</f>
        <v>74986.96</v>
      </c>
    </row>
    <row r="315" spans="1:6" s="17" customFormat="1" ht="47.25" customHeight="1">
      <c r="A315" s="7" t="s">
        <v>28</v>
      </c>
      <c r="B315" s="40" t="s">
        <v>119</v>
      </c>
      <c r="C315" s="40" t="s">
        <v>121</v>
      </c>
      <c r="D315" s="40" t="s">
        <v>484</v>
      </c>
      <c r="E315" s="40" t="s">
        <v>26</v>
      </c>
      <c r="F315" s="148">
        <v>61657.473</v>
      </c>
    </row>
    <row r="316" spans="1:6" s="17" customFormat="1" ht="34.5" customHeight="1">
      <c r="A316" s="7" t="s">
        <v>27</v>
      </c>
      <c r="B316" s="40" t="s">
        <v>119</v>
      </c>
      <c r="C316" s="40" t="s">
        <v>121</v>
      </c>
      <c r="D316" s="40" t="s">
        <v>484</v>
      </c>
      <c r="E316" s="40" t="s">
        <v>30</v>
      </c>
      <c r="F316" s="148">
        <v>1012.3</v>
      </c>
    </row>
    <row r="317" spans="1:6" s="17" customFormat="1" ht="34.5" customHeight="1">
      <c r="A317" s="7" t="s">
        <v>115</v>
      </c>
      <c r="B317" s="40" t="s">
        <v>119</v>
      </c>
      <c r="C317" s="40" t="s">
        <v>121</v>
      </c>
      <c r="D317" s="40" t="s">
        <v>484</v>
      </c>
      <c r="E317" s="40" t="s">
        <v>29</v>
      </c>
      <c r="F317" s="148">
        <v>12317.187</v>
      </c>
    </row>
    <row r="318" spans="1:6" s="17" customFormat="1" ht="77.25" customHeight="1">
      <c r="A318" s="32" t="s">
        <v>394</v>
      </c>
      <c r="B318" s="41" t="s">
        <v>119</v>
      </c>
      <c r="C318" s="41" t="s">
        <v>121</v>
      </c>
      <c r="D318" s="40" t="s">
        <v>485</v>
      </c>
      <c r="E318" s="41" t="s">
        <v>273</v>
      </c>
      <c r="F318" s="146">
        <f>F319</f>
        <v>267.8</v>
      </c>
    </row>
    <row r="319" spans="1:6" s="17" customFormat="1" ht="24.75" customHeight="1">
      <c r="A319" s="7" t="s">
        <v>27</v>
      </c>
      <c r="B319" s="40" t="s">
        <v>119</v>
      </c>
      <c r="C319" s="40" t="s">
        <v>121</v>
      </c>
      <c r="D319" s="40" t="s">
        <v>485</v>
      </c>
      <c r="E319" s="40" t="s">
        <v>30</v>
      </c>
      <c r="F319" s="148">
        <v>267.8</v>
      </c>
    </row>
    <row r="320" spans="1:6" s="17" customFormat="1" ht="45.75" customHeight="1">
      <c r="A320" s="122" t="s">
        <v>700</v>
      </c>
      <c r="B320" s="40" t="s">
        <v>119</v>
      </c>
      <c r="C320" s="40" t="s">
        <v>121</v>
      </c>
      <c r="D320" s="40" t="s">
        <v>699</v>
      </c>
      <c r="E320" s="40" t="s">
        <v>273</v>
      </c>
      <c r="F320" s="147">
        <f>F321</f>
        <v>697.7</v>
      </c>
    </row>
    <row r="321" spans="1:6" s="17" customFormat="1" ht="24.75" customHeight="1">
      <c r="A321" s="7" t="s">
        <v>27</v>
      </c>
      <c r="B321" s="40" t="s">
        <v>119</v>
      </c>
      <c r="C321" s="40" t="s">
        <v>121</v>
      </c>
      <c r="D321" s="40" t="s">
        <v>699</v>
      </c>
      <c r="E321" s="40" t="s">
        <v>30</v>
      </c>
      <c r="F321" s="148">
        <v>697.7</v>
      </c>
    </row>
    <row r="322" spans="1:6" s="17" customFormat="1" ht="62.25" customHeight="1">
      <c r="A322" s="27" t="s">
        <v>1053</v>
      </c>
      <c r="B322" s="40" t="s">
        <v>119</v>
      </c>
      <c r="C322" s="40" t="s">
        <v>121</v>
      </c>
      <c r="D322" s="40" t="s">
        <v>1052</v>
      </c>
      <c r="E322" s="40" t="s">
        <v>273</v>
      </c>
      <c r="F322" s="147">
        <f>F323+F324</f>
        <v>180</v>
      </c>
    </row>
    <row r="323" spans="1:6" s="17" customFormat="1" ht="24.75" customHeight="1">
      <c r="A323" s="7" t="s">
        <v>27</v>
      </c>
      <c r="B323" s="40" t="s">
        <v>119</v>
      </c>
      <c r="C323" s="40" t="s">
        <v>121</v>
      </c>
      <c r="D323" s="40" t="s">
        <v>1052</v>
      </c>
      <c r="E323" s="40" t="s">
        <v>30</v>
      </c>
      <c r="F323" s="148">
        <v>90</v>
      </c>
    </row>
    <row r="324" spans="1:6" s="17" customFormat="1" ht="24.75" customHeight="1">
      <c r="A324" s="7" t="s">
        <v>115</v>
      </c>
      <c r="B324" s="40" t="s">
        <v>119</v>
      </c>
      <c r="C324" s="40" t="s">
        <v>121</v>
      </c>
      <c r="D324" s="40" t="s">
        <v>1052</v>
      </c>
      <c r="E324" s="40" t="s">
        <v>29</v>
      </c>
      <c r="F324" s="148">
        <v>90</v>
      </c>
    </row>
    <row r="325" spans="1:6" s="17" customFormat="1" ht="24.75" customHeight="1">
      <c r="A325" s="6" t="s">
        <v>216</v>
      </c>
      <c r="B325" s="70" t="s">
        <v>119</v>
      </c>
      <c r="C325" s="41" t="s">
        <v>121</v>
      </c>
      <c r="D325" s="41" t="s">
        <v>413</v>
      </c>
      <c r="E325" s="41" t="s">
        <v>273</v>
      </c>
      <c r="F325" s="147">
        <f>F326+F327</f>
        <v>3908.427</v>
      </c>
    </row>
    <row r="326" spans="1:6" s="17" customFormat="1" ht="24.75" customHeight="1">
      <c r="A326" s="7" t="s">
        <v>28</v>
      </c>
      <c r="B326" s="40" t="s">
        <v>119</v>
      </c>
      <c r="C326" s="40" t="s">
        <v>121</v>
      </c>
      <c r="D326" s="40" t="s">
        <v>413</v>
      </c>
      <c r="E326" s="40" t="s">
        <v>26</v>
      </c>
      <c r="F326" s="148">
        <v>3406.614</v>
      </c>
    </row>
    <row r="327" spans="1:6" s="17" customFormat="1" ht="24.75" customHeight="1">
      <c r="A327" s="7" t="s">
        <v>115</v>
      </c>
      <c r="B327" s="40" t="s">
        <v>119</v>
      </c>
      <c r="C327" s="40" t="s">
        <v>121</v>
      </c>
      <c r="D327" s="40" t="s">
        <v>413</v>
      </c>
      <c r="E327" s="40" t="s">
        <v>29</v>
      </c>
      <c r="F327" s="148">
        <v>501.813</v>
      </c>
    </row>
    <row r="328" spans="1:6" s="17" customFormat="1" ht="24" customHeight="1">
      <c r="A328" s="6" t="s">
        <v>12</v>
      </c>
      <c r="B328" s="41" t="s">
        <v>119</v>
      </c>
      <c r="C328" s="41" t="s">
        <v>121</v>
      </c>
      <c r="D328" s="41" t="s">
        <v>239</v>
      </c>
      <c r="E328" s="41" t="s">
        <v>273</v>
      </c>
      <c r="F328" s="146">
        <f>F329</f>
        <v>44515.795</v>
      </c>
    </row>
    <row r="329" spans="1:6" s="19" customFormat="1" ht="24" customHeight="1">
      <c r="A329" s="6" t="s">
        <v>797</v>
      </c>
      <c r="B329" s="41" t="s">
        <v>119</v>
      </c>
      <c r="C329" s="41" t="s">
        <v>121</v>
      </c>
      <c r="D329" s="41" t="s">
        <v>264</v>
      </c>
      <c r="E329" s="41" t="s">
        <v>273</v>
      </c>
      <c r="F329" s="146">
        <f>F330+F335+F337+F339+F342</f>
        <v>44515.795</v>
      </c>
    </row>
    <row r="330" spans="1:6" s="19" customFormat="1" ht="22.5" customHeight="1">
      <c r="A330" s="6" t="s">
        <v>550</v>
      </c>
      <c r="B330" s="41" t="s">
        <v>119</v>
      </c>
      <c r="C330" s="41" t="s">
        <v>121</v>
      </c>
      <c r="D330" s="41" t="s">
        <v>366</v>
      </c>
      <c r="E330" s="41" t="s">
        <v>273</v>
      </c>
      <c r="F330" s="152">
        <f>F331+F332+F334+F333</f>
        <v>42380.007999999994</v>
      </c>
    </row>
    <row r="331" spans="1:6" s="18" customFormat="1" ht="46.5" customHeight="1">
      <c r="A331" s="7" t="s">
        <v>28</v>
      </c>
      <c r="B331" s="40" t="s">
        <v>119</v>
      </c>
      <c r="C331" s="40" t="s">
        <v>121</v>
      </c>
      <c r="D331" s="40" t="s">
        <v>366</v>
      </c>
      <c r="E331" s="40" t="s">
        <v>26</v>
      </c>
      <c r="F331" s="148">
        <v>16438.861</v>
      </c>
    </row>
    <row r="332" spans="1:6" s="18" customFormat="1" ht="24" customHeight="1">
      <c r="A332" s="7" t="s">
        <v>27</v>
      </c>
      <c r="B332" s="40" t="s">
        <v>119</v>
      </c>
      <c r="C332" s="40" t="s">
        <v>121</v>
      </c>
      <c r="D332" s="40" t="s">
        <v>366</v>
      </c>
      <c r="E332" s="40" t="s">
        <v>30</v>
      </c>
      <c r="F332" s="148">
        <v>18710.942</v>
      </c>
    </row>
    <row r="333" spans="1:6" s="18" customFormat="1" ht="24" customHeight="1">
      <c r="A333" s="7" t="s">
        <v>115</v>
      </c>
      <c r="B333" s="40" t="s">
        <v>119</v>
      </c>
      <c r="C333" s="40" t="s">
        <v>121</v>
      </c>
      <c r="D333" s="40" t="s">
        <v>366</v>
      </c>
      <c r="E333" s="40" t="s">
        <v>29</v>
      </c>
      <c r="F333" s="148">
        <v>6544.111</v>
      </c>
    </row>
    <row r="334" spans="1:6" s="18" customFormat="1" ht="11.25" customHeight="1">
      <c r="A334" s="7" t="s">
        <v>22</v>
      </c>
      <c r="B334" s="40" t="s">
        <v>119</v>
      </c>
      <c r="C334" s="40" t="s">
        <v>121</v>
      </c>
      <c r="D334" s="40" t="s">
        <v>366</v>
      </c>
      <c r="E334" s="40" t="s">
        <v>21</v>
      </c>
      <c r="F334" s="148">
        <v>686.094</v>
      </c>
    </row>
    <row r="335" spans="1:6" s="18" customFormat="1" ht="70.5" customHeight="1">
      <c r="A335" s="28" t="s">
        <v>524</v>
      </c>
      <c r="B335" s="41" t="s">
        <v>119</v>
      </c>
      <c r="C335" s="41" t="s">
        <v>121</v>
      </c>
      <c r="D335" s="40" t="s">
        <v>525</v>
      </c>
      <c r="E335" s="41" t="s">
        <v>273</v>
      </c>
      <c r="F335" s="146">
        <f>F336</f>
        <v>40</v>
      </c>
    </row>
    <row r="336" spans="1:6" s="18" customFormat="1" ht="26.25" customHeight="1">
      <c r="A336" s="7" t="s">
        <v>27</v>
      </c>
      <c r="B336" s="40" t="s">
        <v>119</v>
      </c>
      <c r="C336" s="40" t="s">
        <v>121</v>
      </c>
      <c r="D336" s="40" t="s">
        <v>525</v>
      </c>
      <c r="E336" s="40" t="s">
        <v>30</v>
      </c>
      <c r="F336" s="148">
        <v>40</v>
      </c>
    </row>
    <row r="337" spans="1:6" s="18" customFormat="1" ht="50.25" customHeight="1">
      <c r="A337" s="7" t="s">
        <v>827</v>
      </c>
      <c r="B337" s="40" t="s">
        <v>119</v>
      </c>
      <c r="C337" s="40" t="s">
        <v>121</v>
      </c>
      <c r="D337" s="40" t="s">
        <v>826</v>
      </c>
      <c r="E337" s="40" t="s">
        <v>273</v>
      </c>
      <c r="F337" s="148">
        <f>F338</f>
        <v>40</v>
      </c>
    </row>
    <row r="338" spans="1:6" s="18" customFormat="1" ht="26.25" customHeight="1">
      <c r="A338" s="7" t="s">
        <v>27</v>
      </c>
      <c r="B338" s="40" t="s">
        <v>119</v>
      </c>
      <c r="C338" s="40" t="s">
        <v>121</v>
      </c>
      <c r="D338" s="40" t="s">
        <v>826</v>
      </c>
      <c r="E338" s="40" t="s">
        <v>30</v>
      </c>
      <c r="F338" s="148">
        <v>40</v>
      </c>
    </row>
    <row r="339" spans="1:6" s="18" customFormat="1" ht="26.25" customHeight="1">
      <c r="A339" s="7" t="s">
        <v>830</v>
      </c>
      <c r="B339" s="40" t="s">
        <v>119</v>
      </c>
      <c r="C339" s="40" t="s">
        <v>121</v>
      </c>
      <c r="D339" s="40" t="s">
        <v>829</v>
      </c>
      <c r="E339" s="40" t="s">
        <v>273</v>
      </c>
      <c r="F339" s="148">
        <f>F340+F341</f>
        <v>1710.495</v>
      </c>
    </row>
    <row r="340" spans="1:6" s="18" customFormat="1" ht="26.25" customHeight="1">
      <c r="A340" s="7" t="s">
        <v>27</v>
      </c>
      <c r="B340" s="40" t="s">
        <v>119</v>
      </c>
      <c r="C340" s="40" t="s">
        <v>121</v>
      </c>
      <c r="D340" s="40" t="s">
        <v>829</v>
      </c>
      <c r="E340" s="40" t="s">
        <v>30</v>
      </c>
      <c r="F340" s="148">
        <v>1566.368</v>
      </c>
    </row>
    <row r="341" spans="1:6" s="18" customFormat="1" ht="26.25" customHeight="1">
      <c r="A341" s="7" t="s">
        <v>115</v>
      </c>
      <c r="B341" s="40" t="s">
        <v>119</v>
      </c>
      <c r="C341" s="40" t="s">
        <v>121</v>
      </c>
      <c r="D341" s="40" t="s">
        <v>829</v>
      </c>
      <c r="E341" s="40" t="s">
        <v>29</v>
      </c>
      <c r="F341" s="148">
        <v>144.127</v>
      </c>
    </row>
    <row r="342" spans="1:6" s="18" customFormat="1" ht="26.25" customHeight="1">
      <c r="A342" s="7" t="s">
        <v>975</v>
      </c>
      <c r="B342" s="40" t="s">
        <v>119</v>
      </c>
      <c r="C342" s="40" t="s">
        <v>121</v>
      </c>
      <c r="D342" s="40" t="s">
        <v>371</v>
      </c>
      <c r="E342" s="40" t="s">
        <v>273</v>
      </c>
      <c r="F342" s="148">
        <f>F343+F344</f>
        <v>345.292</v>
      </c>
    </row>
    <row r="343" spans="1:6" s="18" customFormat="1" ht="26.25" customHeight="1">
      <c r="A343" s="7" t="s">
        <v>27</v>
      </c>
      <c r="B343" s="40" t="s">
        <v>119</v>
      </c>
      <c r="C343" s="40" t="s">
        <v>121</v>
      </c>
      <c r="D343" s="40" t="s">
        <v>371</v>
      </c>
      <c r="E343" s="40" t="s">
        <v>30</v>
      </c>
      <c r="F343" s="148">
        <v>328.21</v>
      </c>
    </row>
    <row r="344" spans="1:6" s="18" customFormat="1" ht="26.25" customHeight="1">
      <c r="A344" s="7" t="s">
        <v>115</v>
      </c>
      <c r="B344" s="40" t="s">
        <v>119</v>
      </c>
      <c r="C344" s="40" t="s">
        <v>121</v>
      </c>
      <c r="D344" s="40" t="s">
        <v>371</v>
      </c>
      <c r="E344" s="40" t="s">
        <v>29</v>
      </c>
      <c r="F344" s="148">
        <v>17.082</v>
      </c>
    </row>
    <row r="345" spans="1:6" s="18" customFormat="1" ht="26.25" customHeight="1">
      <c r="A345" s="32" t="s">
        <v>862</v>
      </c>
      <c r="B345" s="41" t="s">
        <v>119</v>
      </c>
      <c r="C345" s="40" t="s">
        <v>121</v>
      </c>
      <c r="D345" s="40" t="s">
        <v>861</v>
      </c>
      <c r="E345" s="40" t="s">
        <v>273</v>
      </c>
      <c r="F345" s="148">
        <f>F346+F348+F350+F352+F354+F358+F360+F362+F364+F366+F356+F368</f>
        <v>6366.304000000001</v>
      </c>
    </row>
    <row r="346" spans="1:6" s="18" customFormat="1" ht="26.25" customHeight="1">
      <c r="A346" s="32" t="s">
        <v>862</v>
      </c>
      <c r="B346" s="41" t="s">
        <v>119</v>
      </c>
      <c r="C346" s="40" t="s">
        <v>121</v>
      </c>
      <c r="D346" s="40" t="s">
        <v>910</v>
      </c>
      <c r="E346" s="41" t="s">
        <v>273</v>
      </c>
      <c r="F346" s="148">
        <f>F347</f>
        <v>1009.148</v>
      </c>
    </row>
    <row r="347" spans="1:6" s="18" customFormat="1" ht="26.25" customHeight="1">
      <c r="A347" s="7" t="s">
        <v>27</v>
      </c>
      <c r="B347" s="40" t="s">
        <v>119</v>
      </c>
      <c r="C347" s="40" t="s">
        <v>121</v>
      </c>
      <c r="D347" s="40" t="s">
        <v>910</v>
      </c>
      <c r="E347" s="40" t="s">
        <v>30</v>
      </c>
      <c r="F347" s="148">
        <v>1009.148</v>
      </c>
    </row>
    <row r="348" spans="1:6" s="18" customFormat="1" ht="26.25" customHeight="1">
      <c r="A348" s="32" t="s">
        <v>862</v>
      </c>
      <c r="B348" s="41" t="s">
        <v>119</v>
      </c>
      <c r="C348" s="40" t="s">
        <v>121</v>
      </c>
      <c r="D348" s="40" t="s">
        <v>911</v>
      </c>
      <c r="E348" s="41" t="s">
        <v>273</v>
      </c>
      <c r="F348" s="148">
        <f>F349</f>
        <v>2264.351</v>
      </c>
    </row>
    <row r="349" spans="1:6" s="18" customFormat="1" ht="26.25" customHeight="1">
      <c r="A349" s="7" t="s">
        <v>27</v>
      </c>
      <c r="B349" s="40" t="s">
        <v>119</v>
      </c>
      <c r="C349" s="40" t="s">
        <v>121</v>
      </c>
      <c r="D349" s="40" t="s">
        <v>911</v>
      </c>
      <c r="E349" s="40" t="s">
        <v>30</v>
      </c>
      <c r="F349" s="148">
        <v>2264.351</v>
      </c>
    </row>
    <row r="350" spans="1:6" s="18" customFormat="1" ht="26.25" customHeight="1">
      <c r="A350" s="32" t="s">
        <v>862</v>
      </c>
      <c r="B350" s="41" t="s">
        <v>119</v>
      </c>
      <c r="C350" s="40" t="s">
        <v>121</v>
      </c>
      <c r="D350" s="40" t="s">
        <v>912</v>
      </c>
      <c r="E350" s="41" t="s">
        <v>273</v>
      </c>
      <c r="F350" s="148">
        <f>F351</f>
        <v>685.679</v>
      </c>
    </row>
    <row r="351" spans="1:6" s="18" customFormat="1" ht="26.25" customHeight="1">
      <c r="A351" s="7" t="s">
        <v>27</v>
      </c>
      <c r="B351" s="40" t="s">
        <v>119</v>
      </c>
      <c r="C351" s="40" t="s">
        <v>121</v>
      </c>
      <c r="D351" s="40" t="s">
        <v>912</v>
      </c>
      <c r="E351" s="40" t="s">
        <v>30</v>
      </c>
      <c r="F351" s="148">
        <v>685.679</v>
      </c>
    </row>
    <row r="352" spans="1:6" s="18" customFormat="1" ht="26.25" customHeight="1">
      <c r="A352" s="32" t="s">
        <v>862</v>
      </c>
      <c r="B352" s="41" t="s">
        <v>119</v>
      </c>
      <c r="C352" s="40" t="s">
        <v>121</v>
      </c>
      <c r="D352" s="40" t="s">
        <v>917</v>
      </c>
      <c r="E352" s="41" t="s">
        <v>273</v>
      </c>
      <c r="F352" s="148">
        <f>F353</f>
        <v>251.07</v>
      </c>
    </row>
    <row r="353" spans="1:6" s="18" customFormat="1" ht="26.25" customHeight="1">
      <c r="A353" s="7" t="s">
        <v>27</v>
      </c>
      <c r="B353" s="40" t="s">
        <v>119</v>
      </c>
      <c r="C353" s="40" t="s">
        <v>121</v>
      </c>
      <c r="D353" s="40" t="s">
        <v>917</v>
      </c>
      <c r="E353" s="40" t="s">
        <v>30</v>
      </c>
      <c r="F353" s="148">
        <v>251.07</v>
      </c>
    </row>
    <row r="354" spans="1:6" s="18" customFormat="1" ht="26.25" customHeight="1">
      <c r="A354" s="32" t="s">
        <v>862</v>
      </c>
      <c r="B354" s="41" t="s">
        <v>119</v>
      </c>
      <c r="C354" s="40" t="s">
        <v>121</v>
      </c>
      <c r="D354" s="40" t="s">
        <v>919</v>
      </c>
      <c r="E354" s="41" t="s">
        <v>273</v>
      </c>
      <c r="F354" s="148">
        <f>F355</f>
        <v>1352.287</v>
      </c>
    </row>
    <row r="355" spans="1:6" s="18" customFormat="1" ht="26.25" customHeight="1">
      <c r="A355" s="7" t="s">
        <v>27</v>
      </c>
      <c r="B355" s="40" t="s">
        <v>119</v>
      </c>
      <c r="C355" s="40" t="s">
        <v>121</v>
      </c>
      <c r="D355" s="40" t="s">
        <v>919</v>
      </c>
      <c r="E355" s="40" t="s">
        <v>30</v>
      </c>
      <c r="F355" s="148">
        <v>1352.287</v>
      </c>
    </row>
    <row r="356" spans="1:6" s="18" customFormat="1" ht="26.25" customHeight="1">
      <c r="A356" s="32" t="s">
        <v>862</v>
      </c>
      <c r="B356" s="41" t="s">
        <v>119</v>
      </c>
      <c r="C356" s="40" t="s">
        <v>121</v>
      </c>
      <c r="D356" s="40" t="s">
        <v>1050</v>
      </c>
      <c r="E356" s="41" t="s">
        <v>273</v>
      </c>
      <c r="F356" s="148">
        <f>F357</f>
        <v>797.403</v>
      </c>
    </row>
    <row r="357" spans="1:6" s="18" customFormat="1" ht="26.25" customHeight="1">
      <c r="A357" s="7" t="s">
        <v>115</v>
      </c>
      <c r="B357" s="41" t="s">
        <v>119</v>
      </c>
      <c r="C357" s="40" t="s">
        <v>121</v>
      </c>
      <c r="D357" s="40" t="s">
        <v>1050</v>
      </c>
      <c r="E357" s="40" t="s">
        <v>29</v>
      </c>
      <c r="F357" s="148">
        <v>797.403</v>
      </c>
    </row>
    <row r="358" spans="1:6" s="18" customFormat="1" ht="26.25" customHeight="1">
      <c r="A358" s="32" t="s">
        <v>862</v>
      </c>
      <c r="B358" s="41" t="s">
        <v>119</v>
      </c>
      <c r="C358" s="40" t="s">
        <v>121</v>
      </c>
      <c r="D358" s="40" t="s">
        <v>921</v>
      </c>
      <c r="E358" s="41" t="s">
        <v>273</v>
      </c>
      <c r="F358" s="148">
        <f>F359</f>
        <v>1.01</v>
      </c>
    </row>
    <row r="359" spans="1:6" s="18" customFormat="1" ht="26.25" customHeight="1">
      <c r="A359" s="7" t="s">
        <v>27</v>
      </c>
      <c r="B359" s="40" t="s">
        <v>119</v>
      </c>
      <c r="C359" s="40" t="s">
        <v>121</v>
      </c>
      <c r="D359" s="40" t="s">
        <v>921</v>
      </c>
      <c r="E359" s="40" t="s">
        <v>30</v>
      </c>
      <c r="F359" s="148">
        <v>1.01</v>
      </c>
    </row>
    <row r="360" spans="1:6" s="18" customFormat="1" ht="26.25" customHeight="1">
      <c r="A360" s="32" t="s">
        <v>862</v>
      </c>
      <c r="B360" s="41" t="s">
        <v>119</v>
      </c>
      <c r="C360" s="40" t="s">
        <v>121</v>
      </c>
      <c r="D360" s="40" t="s">
        <v>922</v>
      </c>
      <c r="E360" s="41" t="s">
        <v>273</v>
      </c>
      <c r="F360" s="148">
        <f>F361</f>
        <v>2.267</v>
      </c>
    </row>
    <row r="361" spans="1:6" s="18" customFormat="1" ht="26.25" customHeight="1">
      <c r="A361" s="7" t="s">
        <v>27</v>
      </c>
      <c r="B361" s="40" t="s">
        <v>119</v>
      </c>
      <c r="C361" s="40" t="s">
        <v>121</v>
      </c>
      <c r="D361" s="40" t="s">
        <v>922</v>
      </c>
      <c r="E361" s="40" t="s">
        <v>30</v>
      </c>
      <c r="F361" s="148">
        <v>2.267</v>
      </c>
    </row>
    <row r="362" spans="1:6" s="18" customFormat="1" ht="26.25" customHeight="1">
      <c r="A362" s="32" t="s">
        <v>862</v>
      </c>
      <c r="B362" s="41" t="s">
        <v>119</v>
      </c>
      <c r="C362" s="40" t="s">
        <v>121</v>
      </c>
      <c r="D362" s="40" t="s">
        <v>923</v>
      </c>
      <c r="E362" s="41" t="s">
        <v>273</v>
      </c>
      <c r="F362" s="148">
        <f>F363</f>
        <v>0.686</v>
      </c>
    </row>
    <row r="363" spans="1:6" s="18" customFormat="1" ht="26.25" customHeight="1">
      <c r="A363" s="7" t="s">
        <v>27</v>
      </c>
      <c r="B363" s="40" t="s">
        <v>119</v>
      </c>
      <c r="C363" s="40" t="s">
        <v>121</v>
      </c>
      <c r="D363" s="40" t="s">
        <v>923</v>
      </c>
      <c r="E363" s="40" t="s">
        <v>30</v>
      </c>
      <c r="F363" s="148">
        <v>0.686</v>
      </c>
    </row>
    <row r="364" spans="1:6" s="18" customFormat="1" ht="26.25" customHeight="1">
      <c r="A364" s="32" t="s">
        <v>862</v>
      </c>
      <c r="B364" s="41" t="s">
        <v>119</v>
      </c>
      <c r="C364" s="40" t="s">
        <v>121</v>
      </c>
      <c r="D364" s="40" t="s">
        <v>928</v>
      </c>
      <c r="E364" s="41" t="s">
        <v>273</v>
      </c>
      <c r="F364" s="148">
        <f>F365</f>
        <v>0.251</v>
      </c>
    </row>
    <row r="365" spans="1:6" s="18" customFormat="1" ht="26.25" customHeight="1">
      <c r="A365" s="7" t="s">
        <v>27</v>
      </c>
      <c r="B365" s="40" t="s">
        <v>119</v>
      </c>
      <c r="C365" s="40" t="s">
        <v>121</v>
      </c>
      <c r="D365" s="40" t="s">
        <v>928</v>
      </c>
      <c r="E365" s="40" t="s">
        <v>30</v>
      </c>
      <c r="F365" s="148">
        <v>0.251</v>
      </c>
    </row>
    <row r="366" spans="1:6" s="18" customFormat="1" ht="26.25" customHeight="1">
      <c r="A366" s="32" t="s">
        <v>862</v>
      </c>
      <c r="B366" s="41" t="s">
        <v>119</v>
      </c>
      <c r="C366" s="40" t="s">
        <v>121</v>
      </c>
      <c r="D366" s="40" t="s">
        <v>930</v>
      </c>
      <c r="E366" s="41" t="s">
        <v>273</v>
      </c>
      <c r="F366" s="148">
        <f>F367</f>
        <v>1.354</v>
      </c>
    </row>
    <row r="367" spans="1:6" s="18" customFormat="1" ht="26.25" customHeight="1">
      <c r="A367" s="7" t="s">
        <v>27</v>
      </c>
      <c r="B367" s="40" t="s">
        <v>119</v>
      </c>
      <c r="C367" s="40" t="s">
        <v>121</v>
      </c>
      <c r="D367" s="40" t="s">
        <v>930</v>
      </c>
      <c r="E367" s="40" t="s">
        <v>30</v>
      </c>
      <c r="F367" s="148">
        <v>1.354</v>
      </c>
    </row>
    <row r="368" spans="1:6" s="18" customFormat="1" ht="26.25" customHeight="1">
      <c r="A368" s="7" t="s">
        <v>27</v>
      </c>
      <c r="B368" s="40" t="s">
        <v>119</v>
      </c>
      <c r="C368" s="40" t="s">
        <v>121</v>
      </c>
      <c r="D368" s="40" t="s">
        <v>1051</v>
      </c>
      <c r="E368" s="40" t="s">
        <v>273</v>
      </c>
      <c r="F368" s="148">
        <f>F369</f>
        <v>0.798</v>
      </c>
    </row>
    <row r="369" spans="1:6" s="18" customFormat="1" ht="26.25" customHeight="1">
      <c r="A369" s="7" t="s">
        <v>115</v>
      </c>
      <c r="B369" s="40" t="s">
        <v>119</v>
      </c>
      <c r="C369" s="40" t="s">
        <v>121</v>
      </c>
      <c r="D369" s="40" t="s">
        <v>1051</v>
      </c>
      <c r="E369" s="40" t="s">
        <v>29</v>
      </c>
      <c r="F369" s="148">
        <v>0.798</v>
      </c>
    </row>
    <row r="370" spans="1:6" s="17" customFormat="1" ht="11.25" customHeight="1">
      <c r="A370" s="4" t="s">
        <v>122</v>
      </c>
      <c r="B370" s="39" t="s">
        <v>119</v>
      </c>
      <c r="C370" s="39" t="s">
        <v>72</v>
      </c>
      <c r="D370" s="39"/>
      <c r="E370" s="39" t="s">
        <v>237</v>
      </c>
      <c r="F370" s="145">
        <f>F371+F404+F407+F440</f>
        <v>568819.119</v>
      </c>
    </row>
    <row r="371" spans="1:6" s="19" customFormat="1" ht="25.5" customHeight="1">
      <c r="A371" s="6" t="s">
        <v>470</v>
      </c>
      <c r="B371" s="41" t="s">
        <v>119</v>
      </c>
      <c r="C371" s="41" t="s">
        <v>72</v>
      </c>
      <c r="D371" s="41" t="s">
        <v>150</v>
      </c>
      <c r="E371" s="41" t="s">
        <v>273</v>
      </c>
      <c r="F371" s="146">
        <f>F372+F375+F379+F382+F385+F388+F393+F396+F399+F401+F391</f>
        <v>339537.851</v>
      </c>
    </row>
    <row r="372" spans="1:6" s="19" customFormat="1" ht="45.75" customHeight="1">
      <c r="A372" s="6" t="s">
        <v>299</v>
      </c>
      <c r="B372" s="41" t="s">
        <v>119</v>
      </c>
      <c r="C372" s="41" t="s">
        <v>72</v>
      </c>
      <c r="D372" s="41" t="s">
        <v>486</v>
      </c>
      <c r="E372" s="41" t="s">
        <v>273</v>
      </c>
      <c r="F372" s="146">
        <f>F373+F374</f>
        <v>5716.85</v>
      </c>
    </row>
    <row r="373" spans="1:6" s="19" customFormat="1" ht="24.75" customHeight="1">
      <c r="A373" s="7" t="s">
        <v>27</v>
      </c>
      <c r="B373" s="40" t="s">
        <v>119</v>
      </c>
      <c r="C373" s="40" t="s">
        <v>72</v>
      </c>
      <c r="D373" s="40" t="s">
        <v>486</v>
      </c>
      <c r="E373" s="40" t="s">
        <v>30</v>
      </c>
      <c r="F373" s="148">
        <v>3669.843</v>
      </c>
    </row>
    <row r="374" spans="1:6" s="19" customFormat="1" ht="24.75" customHeight="1">
      <c r="A374" s="7" t="s">
        <v>115</v>
      </c>
      <c r="B374" s="40" t="s">
        <v>119</v>
      </c>
      <c r="C374" s="40" t="s">
        <v>72</v>
      </c>
      <c r="D374" s="40" t="s">
        <v>486</v>
      </c>
      <c r="E374" s="40" t="s">
        <v>29</v>
      </c>
      <c r="F374" s="148">
        <v>2047.007</v>
      </c>
    </row>
    <row r="375" spans="1:6" s="19" customFormat="1" ht="70.5" customHeight="1">
      <c r="A375" s="20" t="s">
        <v>111</v>
      </c>
      <c r="B375" s="41" t="s">
        <v>119</v>
      </c>
      <c r="C375" s="41" t="s">
        <v>72</v>
      </c>
      <c r="D375" s="41" t="s">
        <v>487</v>
      </c>
      <c r="E375" s="41" t="s">
        <v>273</v>
      </c>
      <c r="F375" s="146">
        <f>F376+F377+F378</f>
        <v>292687.38</v>
      </c>
    </row>
    <row r="376" spans="1:6" s="19" customFormat="1" ht="45" customHeight="1">
      <c r="A376" s="7" t="s">
        <v>28</v>
      </c>
      <c r="B376" s="40" t="s">
        <v>119</v>
      </c>
      <c r="C376" s="40" t="s">
        <v>72</v>
      </c>
      <c r="D376" s="40" t="s">
        <v>487</v>
      </c>
      <c r="E376" s="40" t="s">
        <v>26</v>
      </c>
      <c r="F376" s="148">
        <v>205762.276</v>
      </c>
    </row>
    <row r="377" spans="1:6" s="19" customFormat="1" ht="34.5" customHeight="1">
      <c r="A377" s="7" t="s">
        <v>27</v>
      </c>
      <c r="B377" s="40" t="s">
        <v>119</v>
      </c>
      <c r="C377" s="40" t="s">
        <v>72</v>
      </c>
      <c r="D377" s="40" t="s">
        <v>487</v>
      </c>
      <c r="E377" s="40" t="s">
        <v>30</v>
      </c>
      <c r="F377" s="148">
        <v>1854.08</v>
      </c>
    </row>
    <row r="378" spans="1:6" s="19" customFormat="1" ht="24.75" customHeight="1">
      <c r="A378" s="7" t="s">
        <v>115</v>
      </c>
      <c r="B378" s="40" t="s">
        <v>119</v>
      </c>
      <c r="C378" s="40" t="s">
        <v>72</v>
      </c>
      <c r="D378" s="40" t="s">
        <v>487</v>
      </c>
      <c r="E378" s="40" t="s">
        <v>29</v>
      </c>
      <c r="F378" s="148">
        <v>85071.024</v>
      </c>
    </row>
    <row r="379" spans="1:6" s="19" customFormat="1" ht="57" customHeight="1">
      <c r="A379" s="6" t="s">
        <v>112</v>
      </c>
      <c r="B379" s="41" t="s">
        <v>119</v>
      </c>
      <c r="C379" s="41" t="s">
        <v>72</v>
      </c>
      <c r="D379" s="41" t="s">
        <v>491</v>
      </c>
      <c r="E379" s="41" t="s">
        <v>273</v>
      </c>
      <c r="F379" s="146">
        <f>F380+F381</f>
        <v>138.09</v>
      </c>
    </row>
    <row r="380" spans="1:6" s="19" customFormat="1" ht="24.75" customHeight="1">
      <c r="A380" s="7" t="s">
        <v>27</v>
      </c>
      <c r="B380" s="40" t="s">
        <v>119</v>
      </c>
      <c r="C380" s="40" t="s">
        <v>72</v>
      </c>
      <c r="D380" s="40" t="s">
        <v>491</v>
      </c>
      <c r="E380" s="40" t="s">
        <v>30</v>
      </c>
      <c r="F380" s="148">
        <v>22.066</v>
      </c>
    </row>
    <row r="381" spans="1:6" s="19" customFormat="1" ht="24.75" customHeight="1">
      <c r="A381" s="7" t="s">
        <v>115</v>
      </c>
      <c r="B381" s="40" t="s">
        <v>119</v>
      </c>
      <c r="C381" s="40" t="s">
        <v>72</v>
      </c>
      <c r="D381" s="40" t="s">
        <v>491</v>
      </c>
      <c r="E381" s="40" t="s">
        <v>29</v>
      </c>
      <c r="F381" s="148">
        <v>116.024</v>
      </c>
    </row>
    <row r="382" spans="1:6" s="19" customFormat="1" ht="45.75" customHeight="1">
      <c r="A382" s="6" t="s">
        <v>457</v>
      </c>
      <c r="B382" s="41" t="s">
        <v>119</v>
      </c>
      <c r="C382" s="41" t="s">
        <v>72</v>
      </c>
      <c r="D382" s="41" t="s">
        <v>458</v>
      </c>
      <c r="E382" s="41" t="s">
        <v>273</v>
      </c>
      <c r="F382" s="146">
        <f>F383+F384</f>
        <v>1661.2</v>
      </c>
    </row>
    <row r="383" spans="1:6" s="19" customFormat="1" ht="24.75" customHeight="1">
      <c r="A383" s="7" t="s">
        <v>27</v>
      </c>
      <c r="B383" s="40" t="s">
        <v>119</v>
      </c>
      <c r="C383" s="40" t="s">
        <v>72</v>
      </c>
      <c r="D383" s="40" t="s">
        <v>458</v>
      </c>
      <c r="E383" s="40" t="s">
        <v>30</v>
      </c>
      <c r="F383" s="148">
        <v>1291.367</v>
      </c>
    </row>
    <row r="384" spans="1:6" s="19" customFormat="1" ht="24.75" customHeight="1">
      <c r="A384" s="7" t="s">
        <v>115</v>
      </c>
      <c r="B384" s="40" t="s">
        <v>119</v>
      </c>
      <c r="C384" s="40" t="s">
        <v>72</v>
      </c>
      <c r="D384" s="40" t="s">
        <v>458</v>
      </c>
      <c r="E384" s="40" t="s">
        <v>29</v>
      </c>
      <c r="F384" s="148">
        <v>369.833</v>
      </c>
    </row>
    <row r="385" spans="1:6" s="19" customFormat="1" ht="38.25" customHeight="1">
      <c r="A385" s="6" t="s">
        <v>585</v>
      </c>
      <c r="B385" s="41" t="s">
        <v>119</v>
      </c>
      <c r="C385" s="41" t="s">
        <v>72</v>
      </c>
      <c r="D385" s="41" t="s">
        <v>668</v>
      </c>
      <c r="E385" s="41" t="s">
        <v>273</v>
      </c>
      <c r="F385" s="146">
        <f>F386+F387</f>
        <v>14079.8</v>
      </c>
    </row>
    <row r="386" spans="1:6" s="19" customFormat="1" ht="24.75" customHeight="1">
      <c r="A386" s="7" t="s">
        <v>27</v>
      </c>
      <c r="B386" s="40" t="s">
        <v>119</v>
      </c>
      <c r="C386" s="40" t="s">
        <v>72</v>
      </c>
      <c r="D386" s="40" t="s">
        <v>668</v>
      </c>
      <c r="E386" s="40" t="s">
        <v>30</v>
      </c>
      <c r="F386" s="148">
        <v>8719.032</v>
      </c>
    </row>
    <row r="387" spans="1:6" s="19" customFormat="1" ht="24.75" customHeight="1">
      <c r="A387" s="7" t="s">
        <v>115</v>
      </c>
      <c r="B387" s="40" t="s">
        <v>119</v>
      </c>
      <c r="C387" s="40" t="s">
        <v>72</v>
      </c>
      <c r="D387" s="40" t="s">
        <v>668</v>
      </c>
      <c r="E387" s="40" t="s">
        <v>29</v>
      </c>
      <c r="F387" s="148">
        <v>5360.768</v>
      </c>
    </row>
    <row r="388" spans="1:6" s="19" customFormat="1" ht="83.25" customHeight="1">
      <c r="A388" s="6" t="s">
        <v>598</v>
      </c>
      <c r="B388" s="41" t="s">
        <v>119</v>
      </c>
      <c r="C388" s="41" t="s">
        <v>72</v>
      </c>
      <c r="D388" s="41" t="s">
        <v>669</v>
      </c>
      <c r="E388" s="41" t="s">
        <v>273</v>
      </c>
      <c r="F388" s="146">
        <f>F389+F390</f>
        <v>19503.9</v>
      </c>
    </row>
    <row r="389" spans="1:6" s="19" customFormat="1" ht="48.75" customHeight="1">
      <c r="A389" s="7" t="s">
        <v>599</v>
      </c>
      <c r="B389" s="40" t="s">
        <v>119</v>
      </c>
      <c r="C389" s="40" t="s">
        <v>72</v>
      </c>
      <c r="D389" s="40" t="s">
        <v>669</v>
      </c>
      <c r="E389" s="40" t="s">
        <v>26</v>
      </c>
      <c r="F389" s="148">
        <v>15202.641</v>
      </c>
    </row>
    <row r="390" spans="1:6" s="19" customFormat="1" ht="35.25" customHeight="1">
      <c r="A390" s="7" t="s">
        <v>115</v>
      </c>
      <c r="B390" s="41" t="s">
        <v>119</v>
      </c>
      <c r="C390" s="41" t="s">
        <v>72</v>
      </c>
      <c r="D390" s="41" t="s">
        <v>669</v>
      </c>
      <c r="E390" s="40" t="s">
        <v>29</v>
      </c>
      <c r="F390" s="148">
        <v>4301.259</v>
      </c>
    </row>
    <row r="391" spans="1:6" s="19" customFormat="1" ht="25.5" customHeight="1">
      <c r="A391" s="7" t="s">
        <v>980</v>
      </c>
      <c r="B391" s="40" t="s">
        <v>119</v>
      </c>
      <c r="C391" s="40" t="s">
        <v>72</v>
      </c>
      <c r="D391" s="40" t="s">
        <v>992</v>
      </c>
      <c r="E391" s="40" t="s">
        <v>273</v>
      </c>
      <c r="F391" s="148">
        <f>F392</f>
        <v>710.001</v>
      </c>
    </row>
    <row r="392" spans="1:6" s="19" customFormat="1" ht="25.5" customHeight="1">
      <c r="A392" s="7" t="s">
        <v>27</v>
      </c>
      <c r="B392" s="40" t="s">
        <v>119</v>
      </c>
      <c r="C392" s="40" t="s">
        <v>72</v>
      </c>
      <c r="D392" s="40" t="s">
        <v>992</v>
      </c>
      <c r="E392" s="40" t="s">
        <v>30</v>
      </c>
      <c r="F392" s="148">
        <v>710.001</v>
      </c>
    </row>
    <row r="393" spans="1:6" s="19" customFormat="1" ht="83.25" customHeight="1">
      <c r="A393" s="7" t="s">
        <v>835</v>
      </c>
      <c r="B393" s="40" t="s">
        <v>119</v>
      </c>
      <c r="C393" s="40" t="s">
        <v>72</v>
      </c>
      <c r="D393" s="40" t="s">
        <v>834</v>
      </c>
      <c r="E393" s="40" t="s">
        <v>273</v>
      </c>
      <c r="F393" s="147">
        <f>F394+F395</f>
        <v>1296.5</v>
      </c>
    </row>
    <row r="394" spans="1:6" s="19" customFormat="1" ht="25.5" customHeight="1">
      <c r="A394" s="7" t="s">
        <v>27</v>
      </c>
      <c r="B394" s="40" t="s">
        <v>119</v>
      </c>
      <c r="C394" s="40" t="s">
        <v>72</v>
      </c>
      <c r="D394" s="40" t="s">
        <v>834</v>
      </c>
      <c r="E394" s="40" t="s">
        <v>30</v>
      </c>
      <c r="F394" s="148">
        <v>572.518</v>
      </c>
    </row>
    <row r="395" spans="1:6" s="19" customFormat="1" ht="24.75" customHeight="1">
      <c r="A395" s="7" t="s">
        <v>115</v>
      </c>
      <c r="B395" s="40" t="s">
        <v>119</v>
      </c>
      <c r="C395" s="40" t="s">
        <v>72</v>
      </c>
      <c r="D395" s="40" t="s">
        <v>834</v>
      </c>
      <c r="E395" s="40" t="s">
        <v>29</v>
      </c>
      <c r="F395" s="148">
        <v>723.982</v>
      </c>
    </row>
    <row r="396" spans="1:6" s="19" customFormat="1" ht="51" customHeight="1">
      <c r="A396" s="27" t="s">
        <v>635</v>
      </c>
      <c r="B396" s="41" t="s">
        <v>119</v>
      </c>
      <c r="C396" s="41" t="s">
        <v>72</v>
      </c>
      <c r="D396" s="40" t="s">
        <v>634</v>
      </c>
      <c r="E396" s="41" t="s">
        <v>273</v>
      </c>
      <c r="F396" s="146">
        <f>F397+F398</f>
        <v>83.05</v>
      </c>
    </row>
    <row r="397" spans="1:6" s="19" customFormat="1" ht="24.75" customHeight="1">
      <c r="A397" s="7" t="s">
        <v>27</v>
      </c>
      <c r="B397" s="40" t="s">
        <v>119</v>
      </c>
      <c r="C397" s="40" t="s">
        <v>72</v>
      </c>
      <c r="D397" s="40" t="s">
        <v>634</v>
      </c>
      <c r="E397" s="40" t="s">
        <v>30</v>
      </c>
      <c r="F397" s="148">
        <v>0</v>
      </c>
    </row>
    <row r="398" spans="1:6" s="19" customFormat="1" ht="24.75" customHeight="1">
      <c r="A398" s="7" t="s">
        <v>115</v>
      </c>
      <c r="B398" s="40" t="s">
        <v>119</v>
      </c>
      <c r="C398" s="40" t="s">
        <v>72</v>
      </c>
      <c r="D398" s="40" t="s">
        <v>634</v>
      </c>
      <c r="E398" s="40" t="s">
        <v>29</v>
      </c>
      <c r="F398" s="148">
        <v>83.05</v>
      </c>
    </row>
    <row r="399" spans="1:6" s="19" customFormat="1" ht="51" customHeight="1">
      <c r="A399" s="125" t="s">
        <v>697</v>
      </c>
      <c r="B399" s="40" t="s">
        <v>119</v>
      </c>
      <c r="C399" s="40" t="s">
        <v>72</v>
      </c>
      <c r="D399" s="40" t="s">
        <v>872</v>
      </c>
      <c r="E399" s="40" t="s">
        <v>273</v>
      </c>
      <c r="F399" s="147">
        <f>F400</f>
        <v>2192.58</v>
      </c>
    </row>
    <row r="400" spans="1:6" s="19" customFormat="1" ht="24.75" customHeight="1">
      <c r="A400" s="7" t="s">
        <v>27</v>
      </c>
      <c r="B400" s="40" t="s">
        <v>119</v>
      </c>
      <c r="C400" s="40" t="s">
        <v>72</v>
      </c>
      <c r="D400" s="40" t="s">
        <v>872</v>
      </c>
      <c r="E400" s="40" t="s">
        <v>30</v>
      </c>
      <c r="F400" s="148">
        <v>2192.58</v>
      </c>
    </row>
    <row r="401" spans="1:6" s="19" customFormat="1" ht="51" customHeight="1">
      <c r="A401" s="7" t="s">
        <v>833</v>
      </c>
      <c r="B401" s="40" t="s">
        <v>119</v>
      </c>
      <c r="C401" s="40" t="s">
        <v>72</v>
      </c>
      <c r="D401" s="40" t="s">
        <v>832</v>
      </c>
      <c r="E401" s="40" t="s">
        <v>273</v>
      </c>
      <c r="F401" s="147">
        <f>F402+F403</f>
        <v>1468.5</v>
      </c>
    </row>
    <row r="402" spans="1:6" s="19" customFormat="1" ht="27" customHeight="1">
      <c r="A402" s="7" t="s">
        <v>28</v>
      </c>
      <c r="B402" s="40" t="s">
        <v>119</v>
      </c>
      <c r="C402" s="40" t="s">
        <v>72</v>
      </c>
      <c r="D402" s="40" t="s">
        <v>832</v>
      </c>
      <c r="E402" s="40" t="s">
        <v>26</v>
      </c>
      <c r="F402" s="148">
        <v>1065.104</v>
      </c>
    </row>
    <row r="403" spans="1:6" s="19" customFormat="1" ht="27" customHeight="1">
      <c r="A403" s="7" t="s">
        <v>115</v>
      </c>
      <c r="B403" s="40" t="s">
        <v>119</v>
      </c>
      <c r="C403" s="40" t="s">
        <v>72</v>
      </c>
      <c r="D403" s="40" t="s">
        <v>832</v>
      </c>
      <c r="E403" s="40" t="s">
        <v>29</v>
      </c>
      <c r="F403" s="148">
        <v>403.396</v>
      </c>
    </row>
    <row r="404" spans="1:6" s="19" customFormat="1" ht="36.75" customHeight="1">
      <c r="A404" s="6" t="s">
        <v>216</v>
      </c>
      <c r="B404" s="70" t="s">
        <v>119</v>
      </c>
      <c r="C404" s="41" t="s">
        <v>72</v>
      </c>
      <c r="D404" s="41" t="s">
        <v>413</v>
      </c>
      <c r="E404" s="41" t="s">
        <v>273</v>
      </c>
      <c r="F404" s="147">
        <f>F405+F406</f>
        <v>19623.504</v>
      </c>
    </row>
    <row r="405" spans="1:6" s="19" customFormat="1" ht="54" customHeight="1">
      <c r="A405" s="7" t="s">
        <v>28</v>
      </c>
      <c r="B405" s="40" t="s">
        <v>119</v>
      </c>
      <c r="C405" s="40" t="s">
        <v>72</v>
      </c>
      <c r="D405" s="40" t="s">
        <v>413</v>
      </c>
      <c r="E405" s="40" t="s">
        <v>26</v>
      </c>
      <c r="F405" s="148">
        <v>14829.492</v>
      </c>
    </row>
    <row r="406" spans="1:6" s="19" customFormat="1" ht="27" customHeight="1">
      <c r="A406" s="7" t="s">
        <v>115</v>
      </c>
      <c r="B406" s="40" t="s">
        <v>119</v>
      </c>
      <c r="C406" s="40" t="s">
        <v>72</v>
      </c>
      <c r="D406" s="40" t="s">
        <v>413</v>
      </c>
      <c r="E406" s="40" t="s">
        <v>29</v>
      </c>
      <c r="F406" s="148">
        <v>4794.012</v>
      </c>
    </row>
    <row r="407" spans="1:6" s="19" customFormat="1" ht="23.25" customHeight="1">
      <c r="A407" s="6" t="s">
        <v>12</v>
      </c>
      <c r="B407" s="41" t="s">
        <v>119</v>
      </c>
      <c r="C407" s="41" t="s">
        <v>72</v>
      </c>
      <c r="D407" s="41" t="s">
        <v>239</v>
      </c>
      <c r="E407" s="41" t="s">
        <v>273</v>
      </c>
      <c r="F407" s="146">
        <f>F411+F408</f>
        <v>205126.49300000002</v>
      </c>
    </row>
    <row r="408" spans="1:6" s="19" customFormat="1" ht="23.25" customHeight="1">
      <c r="A408" s="6" t="s">
        <v>998</v>
      </c>
      <c r="B408" s="40" t="s">
        <v>119</v>
      </c>
      <c r="C408" s="40" t="s">
        <v>72</v>
      </c>
      <c r="D408" s="40" t="s">
        <v>292</v>
      </c>
      <c r="E408" s="41" t="s">
        <v>273</v>
      </c>
      <c r="F408" s="146">
        <f>F409</f>
        <v>108</v>
      </c>
    </row>
    <row r="409" spans="1:6" s="19" customFormat="1" ht="23.25" customHeight="1">
      <c r="A409" s="6" t="s">
        <v>997</v>
      </c>
      <c r="B409" s="40" t="s">
        <v>119</v>
      </c>
      <c r="C409" s="40" t="s">
        <v>72</v>
      </c>
      <c r="D409" s="40" t="s">
        <v>897</v>
      </c>
      <c r="E409" s="41" t="s">
        <v>273</v>
      </c>
      <c r="F409" s="146">
        <f>F410</f>
        <v>108</v>
      </c>
    </row>
    <row r="410" spans="1:6" s="19" customFormat="1" ht="23.25" customHeight="1">
      <c r="A410" s="7" t="s">
        <v>27</v>
      </c>
      <c r="B410" s="40" t="s">
        <v>119</v>
      </c>
      <c r="C410" s="40" t="s">
        <v>72</v>
      </c>
      <c r="D410" s="40" t="s">
        <v>897</v>
      </c>
      <c r="E410" s="40" t="s">
        <v>30</v>
      </c>
      <c r="F410" s="146">
        <v>108</v>
      </c>
    </row>
    <row r="411" spans="1:6" s="19" customFormat="1" ht="23.25" customHeight="1">
      <c r="A411" s="6" t="s">
        <v>797</v>
      </c>
      <c r="B411" s="41" t="s">
        <v>119</v>
      </c>
      <c r="C411" s="41" t="s">
        <v>72</v>
      </c>
      <c r="D411" s="41" t="s">
        <v>264</v>
      </c>
      <c r="E411" s="41" t="s">
        <v>273</v>
      </c>
      <c r="F411" s="146">
        <f>F412+F418+F420+F423+F426+F432+F435+F438+F429</f>
        <v>205018.49300000002</v>
      </c>
    </row>
    <row r="412" spans="1:6" s="19" customFormat="1" ht="23.25" customHeight="1">
      <c r="A412" s="6" t="s">
        <v>549</v>
      </c>
      <c r="B412" s="41" t="s">
        <v>119</v>
      </c>
      <c r="C412" s="41" t="s">
        <v>72</v>
      </c>
      <c r="D412" s="41" t="s">
        <v>367</v>
      </c>
      <c r="E412" s="41" t="s">
        <v>273</v>
      </c>
      <c r="F412" s="146">
        <f>F413+F414+F416+F417+F415</f>
        <v>179757.577</v>
      </c>
    </row>
    <row r="413" spans="1:6" s="17" customFormat="1" ht="45.75" customHeight="1">
      <c r="A413" s="7" t="s">
        <v>28</v>
      </c>
      <c r="B413" s="40" t="s">
        <v>119</v>
      </c>
      <c r="C413" s="40" t="s">
        <v>72</v>
      </c>
      <c r="D413" s="40" t="s">
        <v>367</v>
      </c>
      <c r="E413" s="40" t="s">
        <v>26</v>
      </c>
      <c r="F413" s="148">
        <v>60975.409</v>
      </c>
    </row>
    <row r="414" spans="1:6" s="17" customFormat="1" ht="23.25" customHeight="1">
      <c r="A414" s="7" t="s">
        <v>27</v>
      </c>
      <c r="B414" s="40" t="s">
        <v>119</v>
      </c>
      <c r="C414" s="40" t="s">
        <v>72</v>
      </c>
      <c r="D414" s="40" t="s">
        <v>367</v>
      </c>
      <c r="E414" s="40" t="s">
        <v>30</v>
      </c>
      <c r="F414" s="148">
        <v>59463.805</v>
      </c>
    </row>
    <row r="415" spans="1:6" s="17" customFormat="1" ht="23.25" customHeight="1">
      <c r="A415" s="7" t="s">
        <v>24</v>
      </c>
      <c r="B415" s="40" t="s">
        <v>119</v>
      </c>
      <c r="C415" s="40" t="s">
        <v>72</v>
      </c>
      <c r="D415" s="40" t="s">
        <v>367</v>
      </c>
      <c r="E415" s="40" t="s">
        <v>23</v>
      </c>
      <c r="F415" s="148">
        <v>208.811</v>
      </c>
    </row>
    <row r="416" spans="1:6" s="17" customFormat="1" ht="23.25" customHeight="1">
      <c r="A416" s="7" t="s">
        <v>115</v>
      </c>
      <c r="B416" s="40" t="s">
        <v>119</v>
      </c>
      <c r="C416" s="40" t="s">
        <v>72</v>
      </c>
      <c r="D416" s="40" t="s">
        <v>367</v>
      </c>
      <c r="E416" s="40" t="s">
        <v>29</v>
      </c>
      <c r="F416" s="148">
        <v>51589.291</v>
      </c>
    </row>
    <row r="417" spans="1:6" s="17" customFormat="1" ht="11.25" customHeight="1">
      <c r="A417" s="7" t="s">
        <v>22</v>
      </c>
      <c r="B417" s="40" t="s">
        <v>119</v>
      </c>
      <c r="C417" s="40" t="s">
        <v>72</v>
      </c>
      <c r="D417" s="40" t="s">
        <v>367</v>
      </c>
      <c r="E417" s="40" t="s">
        <v>21</v>
      </c>
      <c r="F417" s="148">
        <v>7520.261</v>
      </c>
    </row>
    <row r="418" spans="1:6" s="17" customFormat="1" ht="45" customHeight="1">
      <c r="A418" s="7" t="s">
        <v>858</v>
      </c>
      <c r="B418" s="40" t="s">
        <v>119</v>
      </c>
      <c r="C418" s="40" t="s">
        <v>72</v>
      </c>
      <c r="D418" s="40" t="s">
        <v>896</v>
      </c>
      <c r="E418" s="40" t="s">
        <v>273</v>
      </c>
      <c r="F418" s="148">
        <f>F419</f>
        <v>51.034</v>
      </c>
    </row>
    <row r="419" spans="1:6" s="17" customFormat="1" ht="28.5" customHeight="1">
      <c r="A419" s="7" t="s">
        <v>27</v>
      </c>
      <c r="B419" s="40" t="s">
        <v>119</v>
      </c>
      <c r="C419" s="40" t="s">
        <v>72</v>
      </c>
      <c r="D419" s="40" t="s">
        <v>896</v>
      </c>
      <c r="E419" s="40" t="s">
        <v>30</v>
      </c>
      <c r="F419" s="148">
        <v>51.034</v>
      </c>
    </row>
    <row r="420" spans="1:6" s="17" customFormat="1" ht="28.5" customHeight="1">
      <c r="A420" s="7" t="s">
        <v>841</v>
      </c>
      <c r="B420" s="40" t="s">
        <v>119</v>
      </c>
      <c r="C420" s="40" t="s">
        <v>72</v>
      </c>
      <c r="D420" s="40" t="s">
        <v>840</v>
      </c>
      <c r="E420" s="40" t="s">
        <v>273</v>
      </c>
      <c r="F420" s="148">
        <f>F421+F422</f>
        <v>6844.3279999999995</v>
      </c>
    </row>
    <row r="421" spans="1:6" s="17" customFormat="1" ht="28.5" customHeight="1">
      <c r="A421" s="7" t="s">
        <v>27</v>
      </c>
      <c r="B421" s="40" t="s">
        <v>119</v>
      </c>
      <c r="C421" s="40" t="s">
        <v>72</v>
      </c>
      <c r="D421" s="40" t="s">
        <v>840</v>
      </c>
      <c r="E421" s="40" t="s">
        <v>30</v>
      </c>
      <c r="F421" s="148">
        <v>6000.797</v>
      </c>
    </row>
    <row r="422" spans="1:6" s="17" customFormat="1" ht="27" customHeight="1">
      <c r="A422" s="7" t="s">
        <v>115</v>
      </c>
      <c r="B422" s="40" t="s">
        <v>119</v>
      </c>
      <c r="C422" s="40" t="s">
        <v>72</v>
      </c>
      <c r="D422" s="40" t="s">
        <v>840</v>
      </c>
      <c r="E422" s="40" t="s">
        <v>29</v>
      </c>
      <c r="F422" s="148">
        <v>843.531</v>
      </c>
    </row>
    <row r="423" spans="1:6" s="17" customFormat="1" ht="50.25" customHeight="1">
      <c r="A423" s="7" t="s">
        <v>939</v>
      </c>
      <c r="B423" s="40" t="s">
        <v>119</v>
      </c>
      <c r="C423" s="40" t="s">
        <v>72</v>
      </c>
      <c r="D423" s="40" t="s">
        <v>938</v>
      </c>
      <c r="E423" s="40" t="s">
        <v>273</v>
      </c>
      <c r="F423" s="148">
        <f>F424+F425</f>
        <v>4176.0560000000005</v>
      </c>
    </row>
    <row r="424" spans="1:6" s="17" customFormat="1" ht="27" customHeight="1">
      <c r="A424" s="7" t="s">
        <v>27</v>
      </c>
      <c r="B424" s="40" t="s">
        <v>119</v>
      </c>
      <c r="C424" s="40" t="s">
        <v>72</v>
      </c>
      <c r="D424" s="40" t="s">
        <v>938</v>
      </c>
      <c r="E424" s="40" t="s">
        <v>30</v>
      </c>
      <c r="F424" s="148">
        <v>2725.723</v>
      </c>
    </row>
    <row r="425" spans="1:6" s="17" customFormat="1" ht="27" customHeight="1">
      <c r="A425" s="7" t="s">
        <v>115</v>
      </c>
      <c r="B425" s="40" t="s">
        <v>119</v>
      </c>
      <c r="C425" s="40" t="s">
        <v>72</v>
      </c>
      <c r="D425" s="40" t="s">
        <v>938</v>
      </c>
      <c r="E425" s="40" t="s">
        <v>29</v>
      </c>
      <c r="F425" s="148">
        <v>1450.333</v>
      </c>
    </row>
    <row r="426" spans="1:6" s="17" customFormat="1" ht="37.5" customHeight="1">
      <c r="A426" s="7" t="s">
        <v>845</v>
      </c>
      <c r="B426" s="40" t="s">
        <v>119</v>
      </c>
      <c r="C426" s="40" t="s">
        <v>72</v>
      </c>
      <c r="D426" s="40" t="s">
        <v>844</v>
      </c>
      <c r="E426" s="40" t="s">
        <v>273</v>
      </c>
      <c r="F426" s="148">
        <f>F427+F428</f>
        <v>543</v>
      </c>
    </row>
    <row r="427" spans="1:6" s="17" customFormat="1" ht="27" customHeight="1">
      <c r="A427" s="7" t="s">
        <v>27</v>
      </c>
      <c r="B427" s="40" t="s">
        <v>119</v>
      </c>
      <c r="C427" s="40" t="s">
        <v>72</v>
      </c>
      <c r="D427" s="40" t="s">
        <v>844</v>
      </c>
      <c r="E427" s="40" t="s">
        <v>30</v>
      </c>
      <c r="F427" s="148">
        <v>123.79</v>
      </c>
    </row>
    <row r="428" spans="1:6" s="17" customFormat="1" ht="27" customHeight="1">
      <c r="A428" s="7" t="s">
        <v>115</v>
      </c>
      <c r="B428" s="40" t="s">
        <v>119</v>
      </c>
      <c r="C428" s="40" t="s">
        <v>72</v>
      </c>
      <c r="D428" s="40" t="s">
        <v>844</v>
      </c>
      <c r="E428" s="40" t="s">
        <v>29</v>
      </c>
      <c r="F428" s="148">
        <v>419.21</v>
      </c>
    </row>
    <row r="429" spans="1:6" s="17" customFormat="1" ht="27" customHeight="1">
      <c r="A429" s="7" t="s">
        <v>991</v>
      </c>
      <c r="B429" s="40" t="s">
        <v>119</v>
      </c>
      <c r="C429" s="40" t="s">
        <v>72</v>
      </c>
      <c r="D429" s="40" t="s">
        <v>369</v>
      </c>
      <c r="E429" s="40" t="s">
        <v>273</v>
      </c>
      <c r="F429" s="148">
        <f>F430+F431</f>
        <v>496.774</v>
      </c>
    </row>
    <row r="430" spans="1:6" s="17" customFormat="1" ht="48" customHeight="1">
      <c r="A430" s="7" t="s">
        <v>28</v>
      </c>
      <c r="B430" s="40" t="s">
        <v>119</v>
      </c>
      <c r="C430" s="40" t="s">
        <v>72</v>
      </c>
      <c r="D430" s="40" t="s">
        <v>369</v>
      </c>
      <c r="E430" s="40" t="s">
        <v>26</v>
      </c>
      <c r="F430" s="148">
        <v>300.645</v>
      </c>
    </row>
    <row r="431" spans="1:6" s="17" customFormat="1" ht="27" customHeight="1">
      <c r="A431" s="7" t="s">
        <v>115</v>
      </c>
      <c r="B431" s="40" t="s">
        <v>119</v>
      </c>
      <c r="C431" s="40" t="s">
        <v>72</v>
      </c>
      <c r="D431" s="40" t="s">
        <v>369</v>
      </c>
      <c r="E431" s="40" t="s">
        <v>29</v>
      </c>
      <c r="F431" s="148">
        <v>196.129</v>
      </c>
    </row>
    <row r="432" spans="1:6" s="17" customFormat="1" ht="26.25" customHeight="1">
      <c r="A432" s="7" t="s">
        <v>830</v>
      </c>
      <c r="B432" s="40" t="s">
        <v>119</v>
      </c>
      <c r="C432" s="40" t="s">
        <v>72</v>
      </c>
      <c r="D432" s="40" t="s">
        <v>829</v>
      </c>
      <c r="E432" s="40" t="s">
        <v>273</v>
      </c>
      <c r="F432" s="148">
        <f>F433+F434</f>
        <v>6514.9169999999995</v>
      </c>
    </row>
    <row r="433" spans="1:6" s="17" customFormat="1" ht="27" customHeight="1">
      <c r="A433" s="7" t="s">
        <v>27</v>
      </c>
      <c r="B433" s="40" t="s">
        <v>119</v>
      </c>
      <c r="C433" s="40" t="s">
        <v>72</v>
      </c>
      <c r="D433" s="40" t="s">
        <v>829</v>
      </c>
      <c r="E433" s="40" t="s">
        <v>30</v>
      </c>
      <c r="F433" s="148">
        <v>5006.516</v>
      </c>
    </row>
    <row r="434" spans="1:6" s="17" customFormat="1" ht="27" customHeight="1">
      <c r="A434" s="7" t="s">
        <v>115</v>
      </c>
      <c r="B434" s="40" t="s">
        <v>119</v>
      </c>
      <c r="C434" s="40" t="s">
        <v>72</v>
      </c>
      <c r="D434" s="40" t="s">
        <v>829</v>
      </c>
      <c r="E434" s="40" t="s">
        <v>29</v>
      </c>
      <c r="F434" s="148">
        <v>1508.401</v>
      </c>
    </row>
    <row r="435" spans="1:6" s="17" customFormat="1" ht="27" customHeight="1">
      <c r="A435" s="7" t="s">
        <v>849</v>
      </c>
      <c r="B435" s="40" t="s">
        <v>119</v>
      </c>
      <c r="C435" s="40" t="s">
        <v>72</v>
      </c>
      <c r="D435" s="40" t="s">
        <v>371</v>
      </c>
      <c r="E435" s="40" t="s">
        <v>273</v>
      </c>
      <c r="F435" s="148">
        <f>F436+F437</f>
        <v>6548.843</v>
      </c>
    </row>
    <row r="436" spans="1:6" s="17" customFormat="1" ht="27" customHeight="1">
      <c r="A436" s="7" t="s">
        <v>27</v>
      </c>
      <c r="B436" s="40" t="s">
        <v>119</v>
      </c>
      <c r="C436" s="40" t="s">
        <v>72</v>
      </c>
      <c r="D436" s="40" t="s">
        <v>371</v>
      </c>
      <c r="E436" s="40" t="s">
        <v>30</v>
      </c>
      <c r="F436" s="148">
        <v>4908.422</v>
      </c>
    </row>
    <row r="437" spans="1:6" s="17" customFormat="1" ht="27" customHeight="1">
      <c r="A437" s="7" t="s">
        <v>115</v>
      </c>
      <c r="B437" s="40" t="s">
        <v>119</v>
      </c>
      <c r="C437" s="40" t="s">
        <v>72</v>
      </c>
      <c r="D437" s="40" t="s">
        <v>371</v>
      </c>
      <c r="E437" s="40" t="s">
        <v>29</v>
      </c>
      <c r="F437" s="148">
        <v>1640.421</v>
      </c>
    </row>
    <row r="438" spans="1:6" s="17" customFormat="1" ht="27" customHeight="1">
      <c r="A438" s="7" t="s">
        <v>980</v>
      </c>
      <c r="B438" s="40" t="s">
        <v>119</v>
      </c>
      <c r="C438" s="40" t="s">
        <v>72</v>
      </c>
      <c r="D438" s="40" t="s">
        <v>979</v>
      </c>
      <c r="E438" s="40" t="s">
        <v>273</v>
      </c>
      <c r="F438" s="148">
        <f>F439</f>
        <v>85.964</v>
      </c>
    </row>
    <row r="439" spans="1:6" s="17" customFormat="1" ht="27" customHeight="1">
      <c r="A439" s="7" t="s">
        <v>27</v>
      </c>
      <c r="B439" s="40" t="s">
        <v>119</v>
      </c>
      <c r="C439" s="40" t="s">
        <v>72</v>
      </c>
      <c r="D439" s="40" t="s">
        <v>979</v>
      </c>
      <c r="E439" s="40" t="s">
        <v>30</v>
      </c>
      <c r="F439" s="148">
        <v>85.964</v>
      </c>
    </row>
    <row r="440" spans="1:6" s="17" customFormat="1" ht="27" customHeight="1">
      <c r="A440" s="32" t="s">
        <v>862</v>
      </c>
      <c r="B440" s="41" t="s">
        <v>119</v>
      </c>
      <c r="C440" s="41" t="s">
        <v>72</v>
      </c>
      <c r="D440" s="41" t="s">
        <v>861</v>
      </c>
      <c r="E440" s="40" t="s">
        <v>273</v>
      </c>
      <c r="F440" s="148">
        <f>F441+F443+F445+F447+F449+F451+F453+F455+F457+F459+F461+F463</f>
        <v>4531.271</v>
      </c>
    </row>
    <row r="441" spans="1:6" s="17" customFormat="1" ht="27" customHeight="1">
      <c r="A441" s="32" t="s">
        <v>862</v>
      </c>
      <c r="B441" s="41" t="s">
        <v>119</v>
      </c>
      <c r="C441" s="41" t="s">
        <v>72</v>
      </c>
      <c r="D441" s="41" t="s">
        <v>909</v>
      </c>
      <c r="E441" s="41" t="s">
        <v>273</v>
      </c>
      <c r="F441" s="148">
        <f>F442</f>
        <v>436.964</v>
      </c>
    </row>
    <row r="442" spans="1:6" s="17" customFormat="1" ht="27" customHeight="1">
      <c r="A442" s="7" t="s">
        <v>27</v>
      </c>
      <c r="B442" s="40" t="s">
        <v>119</v>
      </c>
      <c r="C442" s="40" t="s">
        <v>72</v>
      </c>
      <c r="D442" s="40" t="s">
        <v>909</v>
      </c>
      <c r="E442" s="40" t="s">
        <v>30</v>
      </c>
      <c r="F442" s="148">
        <v>436.964</v>
      </c>
    </row>
    <row r="443" spans="1:6" s="17" customFormat="1" ht="27" customHeight="1">
      <c r="A443" s="32" t="s">
        <v>862</v>
      </c>
      <c r="B443" s="41" t="s">
        <v>119</v>
      </c>
      <c r="C443" s="40" t="s">
        <v>72</v>
      </c>
      <c r="D443" s="41" t="s">
        <v>913</v>
      </c>
      <c r="E443" s="41" t="s">
        <v>273</v>
      </c>
      <c r="F443" s="148">
        <f>F444</f>
        <v>2214.664</v>
      </c>
    </row>
    <row r="444" spans="1:6" s="17" customFormat="1" ht="27" customHeight="1">
      <c r="A444" s="7" t="s">
        <v>27</v>
      </c>
      <c r="B444" s="40" t="s">
        <v>119</v>
      </c>
      <c r="C444" s="40" t="s">
        <v>72</v>
      </c>
      <c r="D444" s="40" t="s">
        <v>913</v>
      </c>
      <c r="E444" s="40" t="s">
        <v>30</v>
      </c>
      <c r="F444" s="148">
        <v>2214.664</v>
      </c>
    </row>
    <row r="445" spans="1:6" s="17" customFormat="1" ht="27" customHeight="1">
      <c r="A445" s="32" t="s">
        <v>862</v>
      </c>
      <c r="B445" s="41" t="s">
        <v>119</v>
      </c>
      <c r="C445" s="40" t="s">
        <v>72</v>
      </c>
      <c r="D445" s="41" t="s">
        <v>914</v>
      </c>
      <c r="E445" s="41" t="s">
        <v>273</v>
      </c>
      <c r="F445" s="148">
        <f>F446</f>
        <v>368.062</v>
      </c>
    </row>
    <row r="446" spans="1:6" s="17" customFormat="1" ht="27" customHeight="1">
      <c r="A446" s="7" t="s">
        <v>27</v>
      </c>
      <c r="B446" s="40" t="s">
        <v>119</v>
      </c>
      <c r="C446" s="40" t="s">
        <v>72</v>
      </c>
      <c r="D446" s="40" t="s">
        <v>914</v>
      </c>
      <c r="E446" s="40" t="s">
        <v>30</v>
      </c>
      <c r="F446" s="148">
        <v>368.062</v>
      </c>
    </row>
    <row r="447" spans="1:6" s="17" customFormat="1" ht="27" customHeight="1">
      <c r="A447" s="32" t="s">
        <v>862</v>
      </c>
      <c r="B447" s="41" t="s">
        <v>119</v>
      </c>
      <c r="C447" s="40" t="s">
        <v>72</v>
      </c>
      <c r="D447" s="41" t="s">
        <v>915</v>
      </c>
      <c r="E447" s="41" t="s">
        <v>273</v>
      </c>
      <c r="F447" s="148">
        <f>F448</f>
        <v>469.964</v>
      </c>
    </row>
    <row r="448" spans="1:6" s="17" customFormat="1" ht="27" customHeight="1">
      <c r="A448" s="7" t="s">
        <v>115</v>
      </c>
      <c r="B448" s="40" t="s">
        <v>119</v>
      </c>
      <c r="C448" s="40" t="s">
        <v>72</v>
      </c>
      <c r="D448" s="40" t="s">
        <v>915</v>
      </c>
      <c r="E448" s="40" t="s">
        <v>29</v>
      </c>
      <c r="F448" s="148">
        <v>469.964</v>
      </c>
    </row>
    <row r="449" spans="1:6" s="17" customFormat="1" ht="27" customHeight="1">
      <c r="A449" s="32" t="s">
        <v>862</v>
      </c>
      <c r="B449" s="41" t="s">
        <v>119</v>
      </c>
      <c r="C449" s="40" t="s">
        <v>72</v>
      </c>
      <c r="D449" s="40" t="s">
        <v>916</v>
      </c>
      <c r="E449" s="41" t="s">
        <v>273</v>
      </c>
      <c r="F449" s="148">
        <f>F450</f>
        <v>761.748</v>
      </c>
    </row>
    <row r="450" spans="1:6" s="17" customFormat="1" ht="27" customHeight="1">
      <c r="A450" s="7" t="s">
        <v>115</v>
      </c>
      <c r="B450" s="40" t="s">
        <v>119</v>
      </c>
      <c r="C450" s="40" t="s">
        <v>72</v>
      </c>
      <c r="D450" s="41" t="s">
        <v>916</v>
      </c>
      <c r="E450" s="40" t="s">
        <v>29</v>
      </c>
      <c r="F450" s="148">
        <v>761.748</v>
      </c>
    </row>
    <row r="451" spans="1:6" s="17" customFormat="1" ht="27" customHeight="1">
      <c r="A451" s="32" t="s">
        <v>862</v>
      </c>
      <c r="B451" s="41" t="s">
        <v>119</v>
      </c>
      <c r="C451" s="40" t="s">
        <v>72</v>
      </c>
      <c r="D451" s="41" t="s">
        <v>918</v>
      </c>
      <c r="E451" s="41" t="s">
        <v>273</v>
      </c>
      <c r="F451" s="148">
        <f>F452</f>
        <v>275.338</v>
      </c>
    </row>
    <row r="452" spans="1:6" s="17" customFormat="1" ht="27" customHeight="1">
      <c r="A452" s="7" t="s">
        <v>27</v>
      </c>
      <c r="B452" s="40" t="s">
        <v>119</v>
      </c>
      <c r="C452" s="40" t="s">
        <v>72</v>
      </c>
      <c r="D452" s="40" t="s">
        <v>918</v>
      </c>
      <c r="E452" s="40" t="s">
        <v>30</v>
      </c>
      <c r="F452" s="148">
        <v>275.338</v>
      </c>
    </row>
    <row r="453" spans="1:6" s="17" customFormat="1" ht="27" customHeight="1">
      <c r="A453" s="32" t="s">
        <v>862</v>
      </c>
      <c r="B453" s="41" t="s">
        <v>119</v>
      </c>
      <c r="C453" s="40" t="s">
        <v>72</v>
      </c>
      <c r="D453" s="41" t="s">
        <v>920</v>
      </c>
      <c r="E453" s="41" t="s">
        <v>273</v>
      </c>
      <c r="F453" s="148">
        <f>F454</f>
        <v>0.437</v>
      </c>
    </row>
    <row r="454" spans="1:6" s="17" customFormat="1" ht="27" customHeight="1">
      <c r="A454" s="7" t="s">
        <v>27</v>
      </c>
      <c r="B454" s="40" t="s">
        <v>119</v>
      </c>
      <c r="C454" s="40" t="s">
        <v>72</v>
      </c>
      <c r="D454" s="40" t="s">
        <v>920</v>
      </c>
      <c r="E454" s="40" t="s">
        <v>30</v>
      </c>
      <c r="F454" s="148">
        <v>0.437</v>
      </c>
    </row>
    <row r="455" spans="1:6" s="17" customFormat="1" ht="27" customHeight="1">
      <c r="A455" s="32" t="s">
        <v>862</v>
      </c>
      <c r="B455" s="41" t="s">
        <v>119</v>
      </c>
      <c r="C455" s="40" t="s">
        <v>72</v>
      </c>
      <c r="D455" s="41" t="s">
        <v>924</v>
      </c>
      <c r="E455" s="41" t="s">
        <v>273</v>
      </c>
      <c r="F455" s="148">
        <f>F456</f>
        <v>2.217</v>
      </c>
    </row>
    <row r="456" spans="1:6" s="17" customFormat="1" ht="27" customHeight="1">
      <c r="A456" s="7" t="s">
        <v>27</v>
      </c>
      <c r="B456" s="40" t="s">
        <v>119</v>
      </c>
      <c r="C456" s="40" t="s">
        <v>72</v>
      </c>
      <c r="D456" s="40" t="s">
        <v>924</v>
      </c>
      <c r="E456" s="40" t="s">
        <v>30</v>
      </c>
      <c r="F456" s="148">
        <v>2.217</v>
      </c>
    </row>
    <row r="457" spans="1:6" s="17" customFormat="1" ht="27" customHeight="1">
      <c r="A457" s="32" t="s">
        <v>862</v>
      </c>
      <c r="B457" s="41" t="s">
        <v>119</v>
      </c>
      <c r="C457" s="40" t="s">
        <v>72</v>
      </c>
      <c r="D457" s="41" t="s">
        <v>925</v>
      </c>
      <c r="E457" s="41" t="s">
        <v>273</v>
      </c>
      <c r="F457" s="148">
        <f>F458</f>
        <v>0.368</v>
      </c>
    </row>
    <row r="458" spans="1:6" s="17" customFormat="1" ht="27" customHeight="1">
      <c r="A458" s="7" t="s">
        <v>27</v>
      </c>
      <c r="B458" s="40" t="s">
        <v>119</v>
      </c>
      <c r="C458" s="40" t="s">
        <v>72</v>
      </c>
      <c r="D458" s="40" t="s">
        <v>925</v>
      </c>
      <c r="E458" s="40" t="s">
        <v>30</v>
      </c>
      <c r="F458" s="148">
        <v>0.368</v>
      </c>
    </row>
    <row r="459" spans="1:6" s="17" customFormat="1" ht="27" customHeight="1">
      <c r="A459" s="32" t="s">
        <v>862</v>
      </c>
      <c r="B459" s="41" t="s">
        <v>119</v>
      </c>
      <c r="C459" s="40" t="s">
        <v>72</v>
      </c>
      <c r="D459" s="41" t="s">
        <v>926</v>
      </c>
      <c r="E459" s="41" t="s">
        <v>273</v>
      </c>
      <c r="F459" s="148">
        <f>F460</f>
        <v>0.47</v>
      </c>
    </row>
    <row r="460" spans="1:6" s="17" customFormat="1" ht="27" customHeight="1">
      <c r="A460" s="7" t="s">
        <v>115</v>
      </c>
      <c r="B460" s="40" t="s">
        <v>119</v>
      </c>
      <c r="C460" s="40" t="s">
        <v>72</v>
      </c>
      <c r="D460" s="40" t="s">
        <v>926</v>
      </c>
      <c r="E460" s="40" t="s">
        <v>29</v>
      </c>
      <c r="F460" s="148">
        <v>0.47</v>
      </c>
    </row>
    <row r="461" spans="1:6" s="17" customFormat="1" ht="27" customHeight="1">
      <c r="A461" s="32" t="s">
        <v>862</v>
      </c>
      <c r="B461" s="41" t="s">
        <v>119</v>
      </c>
      <c r="C461" s="40" t="s">
        <v>72</v>
      </c>
      <c r="D461" s="40" t="s">
        <v>927</v>
      </c>
      <c r="E461" s="41" t="s">
        <v>273</v>
      </c>
      <c r="F461" s="148">
        <f>F462</f>
        <v>0.763</v>
      </c>
    </row>
    <row r="462" spans="1:6" s="17" customFormat="1" ht="27" customHeight="1">
      <c r="A462" s="7" t="s">
        <v>115</v>
      </c>
      <c r="B462" s="40" t="s">
        <v>119</v>
      </c>
      <c r="C462" s="40" t="s">
        <v>72</v>
      </c>
      <c r="D462" s="41" t="s">
        <v>927</v>
      </c>
      <c r="E462" s="40" t="s">
        <v>29</v>
      </c>
      <c r="F462" s="148">
        <v>0.763</v>
      </c>
    </row>
    <row r="463" spans="1:6" s="17" customFormat="1" ht="27" customHeight="1">
      <c r="A463" s="32" t="s">
        <v>862</v>
      </c>
      <c r="B463" s="41" t="s">
        <v>119</v>
      </c>
      <c r="C463" s="40" t="s">
        <v>72</v>
      </c>
      <c r="D463" s="41" t="s">
        <v>929</v>
      </c>
      <c r="E463" s="41" t="s">
        <v>273</v>
      </c>
      <c r="F463" s="148">
        <f>F464</f>
        <v>0.276</v>
      </c>
    </row>
    <row r="464" spans="1:6" s="17" customFormat="1" ht="27" customHeight="1">
      <c r="A464" s="7" t="s">
        <v>27</v>
      </c>
      <c r="B464" s="40" t="s">
        <v>119</v>
      </c>
      <c r="C464" s="40" t="s">
        <v>72</v>
      </c>
      <c r="D464" s="40" t="s">
        <v>929</v>
      </c>
      <c r="E464" s="40" t="s">
        <v>30</v>
      </c>
      <c r="F464" s="148">
        <v>0.276</v>
      </c>
    </row>
    <row r="465" spans="1:6" s="26" customFormat="1" ht="12.75">
      <c r="A465" s="4" t="s">
        <v>282</v>
      </c>
      <c r="B465" s="39" t="s">
        <v>119</v>
      </c>
      <c r="C465" s="39" t="s">
        <v>281</v>
      </c>
      <c r="D465" s="39"/>
      <c r="E465" s="39"/>
      <c r="F465" s="145">
        <f>F466+F471+F474</f>
        <v>16282.387999999999</v>
      </c>
    </row>
    <row r="466" spans="1:6" s="26" customFormat="1" ht="22.5">
      <c r="A466" s="7" t="s">
        <v>470</v>
      </c>
      <c r="B466" s="40" t="s">
        <v>119</v>
      </c>
      <c r="C466" s="40" t="s">
        <v>281</v>
      </c>
      <c r="D466" s="40" t="s">
        <v>150</v>
      </c>
      <c r="E466" s="40" t="s">
        <v>273</v>
      </c>
      <c r="F466" s="147">
        <f>F467+F469</f>
        <v>1027</v>
      </c>
    </row>
    <row r="467" spans="1:6" s="26" customFormat="1" ht="51" customHeight="1">
      <c r="A467" s="122" t="s">
        <v>703</v>
      </c>
      <c r="B467" s="40" t="s">
        <v>119</v>
      </c>
      <c r="C467" s="40" t="s">
        <v>281</v>
      </c>
      <c r="D467" s="40" t="s">
        <v>702</v>
      </c>
      <c r="E467" s="40" t="s">
        <v>273</v>
      </c>
      <c r="F467" s="147">
        <f>F468</f>
        <v>435.5</v>
      </c>
    </row>
    <row r="468" spans="1:6" s="26" customFormat="1" ht="33.75">
      <c r="A468" s="7" t="s">
        <v>27</v>
      </c>
      <c r="B468" s="40" t="s">
        <v>119</v>
      </c>
      <c r="C468" s="40" t="s">
        <v>281</v>
      </c>
      <c r="D468" s="40" t="s">
        <v>702</v>
      </c>
      <c r="E468" s="40" t="s">
        <v>30</v>
      </c>
      <c r="F468" s="148">
        <v>435.5</v>
      </c>
    </row>
    <row r="469" spans="1:6" s="26" customFormat="1" ht="70.5" customHeight="1">
      <c r="A469" s="7" t="s">
        <v>887</v>
      </c>
      <c r="B469" s="40" t="s">
        <v>119</v>
      </c>
      <c r="C469" s="40" t="s">
        <v>281</v>
      </c>
      <c r="D469" s="40" t="s">
        <v>886</v>
      </c>
      <c r="E469" s="40" t="s">
        <v>273</v>
      </c>
      <c r="F469" s="147">
        <f>F470</f>
        <v>591.5</v>
      </c>
    </row>
    <row r="470" spans="1:6" s="26" customFormat="1" ht="33.75">
      <c r="A470" s="7" t="s">
        <v>27</v>
      </c>
      <c r="B470" s="40" t="s">
        <v>119</v>
      </c>
      <c r="C470" s="40" t="s">
        <v>281</v>
      </c>
      <c r="D470" s="40" t="s">
        <v>886</v>
      </c>
      <c r="E470" s="40" t="s">
        <v>30</v>
      </c>
      <c r="F470" s="148">
        <v>591.5</v>
      </c>
    </row>
    <row r="471" spans="1:6" s="26" customFormat="1" ht="33.75">
      <c r="A471" s="6" t="s">
        <v>216</v>
      </c>
      <c r="B471" s="70" t="s">
        <v>119</v>
      </c>
      <c r="C471" s="41" t="s">
        <v>281</v>
      </c>
      <c r="D471" s="41" t="s">
        <v>413</v>
      </c>
      <c r="E471" s="41" t="s">
        <v>273</v>
      </c>
      <c r="F471" s="147">
        <f>F472+F473</f>
        <v>1112.855</v>
      </c>
    </row>
    <row r="472" spans="1:6" s="26" customFormat="1" ht="45">
      <c r="A472" s="7" t="s">
        <v>28</v>
      </c>
      <c r="B472" s="40" t="s">
        <v>119</v>
      </c>
      <c r="C472" s="40" t="s">
        <v>281</v>
      </c>
      <c r="D472" s="40" t="s">
        <v>413</v>
      </c>
      <c r="E472" s="40" t="s">
        <v>26</v>
      </c>
      <c r="F472" s="148">
        <v>651.803</v>
      </c>
    </row>
    <row r="473" spans="1:6" s="26" customFormat="1" ht="22.5">
      <c r="A473" s="7" t="s">
        <v>115</v>
      </c>
      <c r="B473" s="40" t="s">
        <v>119</v>
      </c>
      <c r="C473" s="40" t="s">
        <v>281</v>
      </c>
      <c r="D473" s="40" t="s">
        <v>413</v>
      </c>
      <c r="E473" s="40" t="s">
        <v>29</v>
      </c>
      <c r="F473" s="148">
        <v>461.052</v>
      </c>
    </row>
    <row r="474" spans="1:6" s="26" customFormat="1" ht="24.75" customHeight="1">
      <c r="A474" s="6" t="s">
        <v>12</v>
      </c>
      <c r="B474" s="41" t="s">
        <v>119</v>
      </c>
      <c r="C474" s="41" t="s">
        <v>281</v>
      </c>
      <c r="D474" s="41" t="s">
        <v>239</v>
      </c>
      <c r="E474" s="41" t="s">
        <v>273</v>
      </c>
      <c r="F474" s="146">
        <f>F477+F475</f>
        <v>14142.533</v>
      </c>
    </row>
    <row r="475" spans="1:6" s="26" customFormat="1" ht="24" customHeight="1">
      <c r="A475" s="7" t="s">
        <v>1000</v>
      </c>
      <c r="B475" s="40" t="s">
        <v>119</v>
      </c>
      <c r="C475" s="40" t="s">
        <v>281</v>
      </c>
      <c r="D475" s="40" t="s">
        <v>999</v>
      </c>
      <c r="E475" s="41" t="s">
        <v>273</v>
      </c>
      <c r="F475" s="146">
        <f>F476</f>
        <v>13</v>
      </c>
    </row>
    <row r="476" spans="1:6" s="26" customFormat="1" ht="24.75" customHeight="1">
      <c r="A476" s="7" t="s">
        <v>115</v>
      </c>
      <c r="B476" s="40" t="s">
        <v>119</v>
      </c>
      <c r="C476" s="40" t="s">
        <v>281</v>
      </c>
      <c r="D476" s="40" t="s">
        <v>999</v>
      </c>
      <c r="E476" s="40" t="s">
        <v>29</v>
      </c>
      <c r="F476" s="146">
        <v>13</v>
      </c>
    </row>
    <row r="477" spans="1:6" s="19" customFormat="1" ht="22.5">
      <c r="A477" s="6" t="s">
        <v>797</v>
      </c>
      <c r="B477" s="41" t="s">
        <v>119</v>
      </c>
      <c r="C477" s="41" t="s">
        <v>281</v>
      </c>
      <c r="D477" s="41" t="s">
        <v>264</v>
      </c>
      <c r="E477" s="41" t="s">
        <v>273</v>
      </c>
      <c r="F477" s="146">
        <f>F478+F482+F486</f>
        <v>14129.533</v>
      </c>
    </row>
    <row r="478" spans="1:6" s="17" customFormat="1" ht="22.5">
      <c r="A478" s="6" t="s">
        <v>548</v>
      </c>
      <c r="B478" s="41" t="s">
        <v>119</v>
      </c>
      <c r="C478" s="41" t="s">
        <v>281</v>
      </c>
      <c r="D478" s="41" t="s">
        <v>368</v>
      </c>
      <c r="E478" s="41" t="s">
        <v>273</v>
      </c>
      <c r="F478" s="146">
        <f>F479+F480+F481</f>
        <v>13450.405999999999</v>
      </c>
    </row>
    <row r="479" spans="1:6" s="17" customFormat="1" ht="45">
      <c r="A479" s="7" t="s">
        <v>28</v>
      </c>
      <c r="B479" s="40" t="s">
        <v>119</v>
      </c>
      <c r="C479" s="40" t="s">
        <v>281</v>
      </c>
      <c r="D479" s="40" t="s">
        <v>368</v>
      </c>
      <c r="E479" s="40" t="s">
        <v>26</v>
      </c>
      <c r="F479" s="148">
        <v>5874.402</v>
      </c>
    </row>
    <row r="480" spans="1:6" s="17" customFormat="1" ht="22.5" customHeight="1">
      <c r="A480" s="7" t="s">
        <v>27</v>
      </c>
      <c r="B480" s="40" t="s">
        <v>119</v>
      </c>
      <c r="C480" s="40" t="s">
        <v>281</v>
      </c>
      <c r="D480" s="40" t="s">
        <v>368</v>
      </c>
      <c r="E480" s="40" t="s">
        <v>30</v>
      </c>
      <c r="F480" s="148">
        <v>12.765</v>
      </c>
    </row>
    <row r="481" spans="1:6" s="17" customFormat="1" ht="22.5" customHeight="1">
      <c r="A481" s="7" t="s">
        <v>115</v>
      </c>
      <c r="B481" s="40" t="s">
        <v>119</v>
      </c>
      <c r="C481" s="40" t="s">
        <v>281</v>
      </c>
      <c r="D481" s="40" t="s">
        <v>368</v>
      </c>
      <c r="E481" s="40" t="s">
        <v>29</v>
      </c>
      <c r="F481" s="148">
        <v>7563.239</v>
      </c>
    </row>
    <row r="482" spans="1:6" s="17" customFormat="1" ht="39" customHeight="1">
      <c r="A482" s="7" t="s">
        <v>798</v>
      </c>
      <c r="B482" s="40" t="s">
        <v>119</v>
      </c>
      <c r="C482" s="40" t="s">
        <v>281</v>
      </c>
      <c r="D482" s="40" t="s">
        <v>713</v>
      </c>
      <c r="E482" s="40" t="s">
        <v>273</v>
      </c>
      <c r="F482" s="148">
        <f>F483+F484+F485</f>
        <v>678.127</v>
      </c>
    </row>
    <row r="483" spans="1:6" s="17" customFormat="1" ht="22.5" customHeight="1">
      <c r="A483" s="7" t="s">
        <v>27</v>
      </c>
      <c r="B483" s="40" t="s">
        <v>119</v>
      </c>
      <c r="C483" s="40" t="s">
        <v>281</v>
      </c>
      <c r="D483" s="40" t="s">
        <v>713</v>
      </c>
      <c r="E483" s="40" t="s">
        <v>30</v>
      </c>
      <c r="F483" s="148">
        <v>374.464</v>
      </c>
    </row>
    <row r="484" spans="1:6" s="17" customFormat="1" ht="22.5" customHeight="1">
      <c r="A484" s="7" t="s">
        <v>24</v>
      </c>
      <c r="B484" s="40" t="s">
        <v>119</v>
      </c>
      <c r="C484" s="40" t="s">
        <v>281</v>
      </c>
      <c r="D484" s="40" t="s">
        <v>713</v>
      </c>
      <c r="E484" s="40" t="s">
        <v>23</v>
      </c>
      <c r="F484" s="148">
        <v>20.7</v>
      </c>
    </row>
    <row r="485" spans="1:6" s="17" customFormat="1" ht="22.5" customHeight="1">
      <c r="A485" s="7" t="s">
        <v>115</v>
      </c>
      <c r="B485" s="40" t="s">
        <v>119</v>
      </c>
      <c r="C485" s="40" t="s">
        <v>281</v>
      </c>
      <c r="D485" s="40" t="s">
        <v>713</v>
      </c>
      <c r="E485" s="40" t="s">
        <v>29</v>
      </c>
      <c r="F485" s="148">
        <v>282.963</v>
      </c>
    </row>
    <row r="486" spans="1:6" s="17" customFormat="1" ht="49.5" customHeight="1">
      <c r="A486" s="7" t="s">
        <v>852</v>
      </c>
      <c r="B486" s="40" t="s">
        <v>119</v>
      </c>
      <c r="C486" s="40" t="s">
        <v>281</v>
      </c>
      <c r="D486" s="40" t="s">
        <v>851</v>
      </c>
      <c r="E486" s="40" t="s">
        <v>273</v>
      </c>
      <c r="F486" s="148">
        <f>F487</f>
        <v>1</v>
      </c>
    </row>
    <row r="487" spans="1:6" s="17" customFormat="1" ht="22.5" customHeight="1">
      <c r="A487" s="7" t="s">
        <v>27</v>
      </c>
      <c r="B487" s="40" t="s">
        <v>119</v>
      </c>
      <c r="C487" s="40" t="s">
        <v>281</v>
      </c>
      <c r="D487" s="40" t="s">
        <v>851</v>
      </c>
      <c r="E487" s="40" t="s">
        <v>30</v>
      </c>
      <c r="F487" s="148">
        <v>1</v>
      </c>
    </row>
    <row r="488" spans="1:6" s="17" customFormat="1" ht="15" customHeight="1">
      <c r="A488" s="4" t="s">
        <v>123</v>
      </c>
      <c r="B488" s="39" t="s">
        <v>119</v>
      </c>
      <c r="C488" s="39" t="s">
        <v>124</v>
      </c>
      <c r="D488" s="39"/>
      <c r="E488" s="39" t="s">
        <v>237</v>
      </c>
      <c r="F488" s="145">
        <f>F489+F492+F495</f>
        <v>10611.808</v>
      </c>
    </row>
    <row r="489" spans="1:6" s="17" customFormat="1" ht="12.75" customHeight="1">
      <c r="A489" s="6" t="s">
        <v>396</v>
      </c>
      <c r="B489" s="41" t="s">
        <v>119</v>
      </c>
      <c r="C489" s="41" t="s">
        <v>124</v>
      </c>
      <c r="D489" s="41" t="s">
        <v>488</v>
      </c>
      <c r="E489" s="41" t="s">
        <v>273</v>
      </c>
      <c r="F489" s="146">
        <f>F490+F491</f>
        <v>4524</v>
      </c>
    </row>
    <row r="490" spans="1:6" s="17" customFormat="1" ht="21.75" customHeight="1">
      <c r="A490" s="7" t="s">
        <v>27</v>
      </c>
      <c r="B490" s="40" t="s">
        <v>119</v>
      </c>
      <c r="C490" s="40" t="s">
        <v>124</v>
      </c>
      <c r="D490" s="40" t="s">
        <v>488</v>
      </c>
      <c r="E490" s="40" t="s">
        <v>30</v>
      </c>
      <c r="F490" s="148">
        <v>2208.075</v>
      </c>
    </row>
    <row r="491" spans="1:6" s="17" customFormat="1" ht="21.75" customHeight="1">
      <c r="A491" s="7" t="s">
        <v>115</v>
      </c>
      <c r="B491" s="40" t="s">
        <v>119</v>
      </c>
      <c r="C491" s="40" t="s">
        <v>124</v>
      </c>
      <c r="D491" s="40" t="s">
        <v>488</v>
      </c>
      <c r="E491" s="40" t="s">
        <v>29</v>
      </c>
      <c r="F491" s="148">
        <v>2315.925</v>
      </c>
    </row>
    <row r="492" spans="1:6" s="17" customFormat="1" ht="45.75" customHeight="1">
      <c r="A492" s="134" t="s">
        <v>638</v>
      </c>
      <c r="B492" s="155" t="s">
        <v>119</v>
      </c>
      <c r="C492" s="41" t="s">
        <v>124</v>
      </c>
      <c r="D492" s="41" t="s">
        <v>639</v>
      </c>
      <c r="E492" s="41" t="s">
        <v>273</v>
      </c>
      <c r="F492" s="146">
        <f>F493</f>
        <v>138.3</v>
      </c>
    </row>
    <row r="493" spans="1:6" s="17" customFormat="1" ht="21.75" customHeight="1">
      <c r="A493" s="121" t="s">
        <v>640</v>
      </c>
      <c r="B493" s="133" t="s">
        <v>119</v>
      </c>
      <c r="C493" s="40" t="s">
        <v>124</v>
      </c>
      <c r="D493" s="40" t="s">
        <v>637</v>
      </c>
      <c r="E493" s="40" t="s">
        <v>273</v>
      </c>
      <c r="F493" s="147">
        <f>F494</f>
        <v>138.3</v>
      </c>
    </row>
    <row r="494" spans="1:6" s="17" customFormat="1" ht="21.75" customHeight="1">
      <c r="A494" s="7" t="s">
        <v>115</v>
      </c>
      <c r="B494" s="40" t="s">
        <v>119</v>
      </c>
      <c r="C494" s="40" t="s">
        <v>124</v>
      </c>
      <c r="D494" s="40" t="s">
        <v>637</v>
      </c>
      <c r="E494" s="40" t="s">
        <v>29</v>
      </c>
      <c r="F494" s="148">
        <v>138.3</v>
      </c>
    </row>
    <row r="495" spans="1:6" s="17" customFormat="1" ht="21.75" customHeight="1">
      <c r="A495" s="6" t="s">
        <v>797</v>
      </c>
      <c r="B495" s="41" t="s">
        <v>119</v>
      </c>
      <c r="C495" s="41" t="s">
        <v>124</v>
      </c>
      <c r="D495" s="41" t="s">
        <v>264</v>
      </c>
      <c r="E495" s="41" t="s">
        <v>273</v>
      </c>
      <c r="F495" s="146">
        <f>F496+F498+F501+F503+F505</f>
        <v>5949.508</v>
      </c>
    </row>
    <row r="496" spans="1:6" s="19" customFormat="1" ht="24" customHeight="1">
      <c r="A496" s="6" t="s">
        <v>551</v>
      </c>
      <c r="B496" s="41" t="s">
        <v>119</v>
      </c>
      <c r="C496" s="41" t="s">
        <v>124</v>
      </c>
      <c r="D496" s="41" t="s">
        <v>369</v>
      </c>
      <c r="E496" s="41" t="s">
        <v>273</v>
      </c>
      <c r="F496" s="146">
        <f>F497</f>
        <v>5084.971</v>
      </c>
    </row>
    <row r="497" spans="1:6" s="17" customFormat="1" ht="21.75" customHeight="1">
      <c r="A497" s="7" t="s">
        <v>115</v>
      </c>
      <c r="B497" s="40" t="s">
        <v>119</v>
      </c>
      <c r="C497" s="40" t="s">
        <v>124</v>
      </c>
      <c r="D497" s="40" t="s">
        <v>369</v>
      </c>
      <c r="E497" s="40" t="s">
        <v>29</v>
      </c>
      <c r="F497" s="148">
        <v>5084.971</v>
      </c>
    </row>
    <row r="498" spans="1:6" s="17" customFormat="1" ht="21.75" customHeight="1">
      <c r="A498" s="7" t="s">
        <v>855</v>
      </c>
      <c r="B498" s="40" t="s">
        <v>119</v>
      </c>
      <c r="C498" s="40" t="s">
        <v>124</v>
      </c>
      <c r="D498" s="40" t="s">
        <v>854</v>
      </c>
      <c r="E498" s="40" t="s">
        <v>273</v>
      </c>
      <c r="F498" s="147">
        <f>F500+F499</f>
        <v>782.6</v>
      </c>
    </row>
    <row r="499" spans="1:6" s="17" customFormat="1" ht="21.75" customHeight="1">
      <c r="A499" s="7" t="s">
        <v>27</v>
      </c>
      <c r="B499" s="40" t="s">
        <v>119</v>
      </c>
      <c r="C499" s="40" t="s">
        <v>124</v>
      </c>
      <c r="D499" s="40" t="s">
        <v>854</v>
      </c>
      <c r="E499" s="40" t="s">
        <v>30</v>
      </c>
      <c r="F499" s="147">
        <v>324.122</v>
      </c>
    </row>
    <row r="500" spans="1:6" s="17" customFormat="1" ht="21.75" customHeight="1">
      <c r="A500" s="7" t="s">
        <v>115</v>
      </c>
      <c r="B500" s="40" t="s">
        <v>119</v>
      </c>
      <c r="C500" s="40" t="s">
        <v>124</v>
      </c>
      <c r="D500" s="40" t="s">
        <v>854</v>
      </c>
      <c r="E500" s="40" t="s">
        <v>29</v>
      </c>
      <c r="F500" s="148">
        <v>458.478</v>
      </c>
    </row>
    <row r="501" spans="1:6" s="17" customFormat="1" ht="25.5" customHeight="1">
      <c r="A501" s="7" t="s">
        <v>830</v>
      </c>
      <c r="B501" s="40" t="s">
        <v>119</v>
      </c>
      <c r="C501" s="40" t="s">
        <v>124</v>
      </c>
      <c r="D501" s="40" t="s">
        <v>829</v>
      </c>
      <c r="E501" s="40" t="s">
        <v>273</v>
      </c>
      <c r="F501" s="147">
        <f>F502</f>
        <v>10.937</v>
      </c>
    </row>
    <row r="502" spans="1:6" s="17" customFormat="1" ht="21.75" customHeight="1">
      <c r="A502" s="7" t="s">
        <v>115</v>
      </c>
      <c r="B502" s="40" t="s">
        <v>119</v>
      </c>
      <c r="C502" s="40" t="s">
        <v>124</v>
      </c>
      <c r="D502" s="40" t="s">
        <v>829</v>
      </c>
      <c r="E502" s="40" t="s">
        <v>29</v>
      </c>
      <c r="F502" s="148">
        <v>10.937</v>
      </c>
    </row>
    <row r="503" spans="1:6" s="17" customFormat="1" ht="21.75" customHeight="1">
      <c r="A503" s="7" t="s">
        <v>985</v>
      </c>
      <c r="B503" s="40" t="s">
        <v>119</v>
      </c>
      <c r="C503" s="40" t="s">
        <v>124</v>
      </c>
      <c r="D503" s="40" t="s">
        <v>984</v>
      </c>
      <c r="E503" s="40" t="s">
        <v>273</v>
      </c>
      <c r="F503" s="148">
        <f>F504</f>
        <v>70</v>
      </c>
    </row>
    <row r="504" spans="1:6" s="17" customFormat="1" ht="21.75" customHeight="1">
      <c r="A504" s="7" t="s">
        <v>115</v>
      </c>
      <c r="B504" s="40" t="s">
        <v>119</v>
      </c>
      <c r="C504" s="40" t="s">
        <v>124</v>
      </c>
      <c r="D504" s="40" t="s">
        <v>984</v>
      </c>
      <c r="E504" s="40" t="s">
        <v>29</v>
      </c>
      <c r="F504" s="148">
        <v>70</v>
      </c>
    </row>
    <row r="505" spans="1:6" s="17" customFormat="1" ht="21.75" customHeight="1">
      <c r="A505" s="7" t="s">
        <v>1011</v>
      </c>
      <c r="B505" s="40" t="s">
        <v>119</v>
      </c>
      <c r="C505" s="40" t="s">
        <v>124</v>
      </c>
      <c r="D505" s="40" t="s">
        <v>1010</v>
      </c>
      <c r="E505" s="40" t="s">
        <v>273</v>
      </c>
      <c r="F505" s="148">
        <f>F506</f>
        <v>1</v>
      </c>
    </row>
    <row r="506" spans="1:6" s="17" customFormat="1" ht="21.75" customHeight="1">
      <c r="A506" s="7" t="s">
        <v>115</v>
      </c>
      <c r="B506" s="40" t="s">
        <v>119</v>
      </c>
      <c r="C506" s="40" t="s">
        <v>124</v>
      </c>
      <c r="D506" s="40" t="s">
        <v>1010</v>
      </c>
      <c r="E506" s="40" t="s">
        <v>29</v>
      </c>
      <c r="F506" s="148">
        <v>1</v>
      </c>
    </row>
    <row r="507" spans="1:6" s="17" customFormat="1" ht="15" customHeight="1">
      <c r="A507" s="4" t="s">
        <v>128</v>
      </c>
      <c r="B507" s="39" t="s">
        <v>119</v>
      </c>
      <c r="C507" s="39" t="s">
        <v>129</v>
      </c>
      <c r="D507" s="39"/>
      <c r="E507" s="39"/>
      <c r="F507" s="145">
        <f>F508+F527</f>
        <v>27485.929</v>
      </c>
    </row>
    <row r="508" spans="1:6" s="18" customFormat="1" ht="25.5" customHeight="1">
      <c r="A508" s="6" t="s">
        <v>12</v>
      </c>
      <c r="B508" s="41" t="s">
        <v>119</v>
      </c>
      <c r="C508" s="41" t="s">
        <v>129</v>
      </c>
      <c r="D508" s="41" t="s">
        <v>239</v>
      </c>
      <c r="E508" s="41" t="s">
        <v>273</v>
      </c>
      <c r="F508" s="146">
        <f>F512+F509</f>
        <v>25448.122</v>
      </c>
    </row>
    <row r="509" spans="1:6" s="18" customFormat="1" ht="30.75" customHeight="1">
      <c r="A509" s="7" t="s">
        <v>998</v>
      </c>
      <c r="B509" s="40" t="s">
        <v>119</v>
      </c>
      <c r="C509" s="40" t="s">
        <v>129</v>
      </c>
      <c r="D509" s="40" t="s">
        <v>292</v>
      </c>
      <c r="E509" s="41" t="s">
        <v>273</v>
      </c>
      <c r="F509" s="147">
        <f>F510</f>
        <v>3.676</v>
      </c>
    </row>
    <row r="510" spans="1:6" s="18" customFormat="1" ht="39" customHeight="1">
      <c r="A510" s="7" t="s">
        <v>997</v>
      </c>
      <c r="B510" s="40" t="s">
        <v>119</v>
      </c>
      <c r="C510" s="40" t="s">
        <v>129</v>
      </c>
      <c r="D510" s="40" t="s">
        <v>897</v>
      </c>
      <c r="E510" s="41" t="s">
        <v>273</v>
      </c>
      <c r="F510" s="147">
        <f>F511</f>
        <v>3.676</v>
      </c>
    </row>
    <row r="511" spans="1:6" s="18" customFormat="1" ht="25.5" customHeight="1">
      <c r="A511" s="7" t="s">
        <v>27</v>
      </c>
      <c r="B511" s="40" t="s">
        <v>119</v>
      </c>
      <c r="C511" s="40" t="s">
        <v>129</v>
      </c>
      <c r="D511" s="40" t="s">
        <v>897</v>
      </c>
      <c r="E511" s="41" t="s">
        <v>30</v>
      </c>
      <c r="F511" s="147">
        <v>3.676</v>
      </c>
    </row>
    <row r="512" spans="1:6" s="19" customFormat="1" ht="22.5">
      <c r="A512" s="6" t="s">
        <v>797</v>
      </c>
      <c r="B512" s="41" t="s">
        <v>119</v>
      </c>
      <c r="C512" s="41" t="s">
        <v>129</v>
      </c>
      <c r="D512" s="41" t="s">
        <v>264</v>
      </c>
      <c r="E512" s="41" t="s">
        <v>273</v>
      </c>
      <c r="F512" s="146">
        <f>F513+F515+F520+F523+F525</f>
        <v>25444.446</v>
      </c>
    </row>
    <row r="513" spans="1:6" s="18" customFormat="1" ht="38.25" customHeight="1">
      <c r="A513" s="7" t="s">
        <v>1057</v>
      </c>
      <c r="B513" s="40" t="s">
        <v>119</v>
      </c>
      <c r="C513" s="40" t="s">
        <v>129</v>
      </c>
      <c r="D513" s="40" t="s">
        <v>713</v>
      </c>
      <c r="E513" s="40" t="s">
        <v>273</v>
      </c>
      <c r="F513" s="147">
        <f>F514</f>
        <v>65.655</v>
      </c>
    </row>
    <row r="514" spans="1:6" s="18" customFormat="1" ht="25.5" customHeight="1">
      <c r="A514" s="7" t="s">
        <v>27</v>
      </c>
      <c r="B514" s="40" t="s">
        <v>119</v>
      </c>
      <c r="C514" s="40" t="s">
        <v>129</v>
      </c>
      <c r="D514" s="40" t="s">
        <v>713</v>
      </c>
      <c r="E514" s="40" t="s">
        <v>30</v>
      </c>
      <c r="F514" s="148">
        <v>65.655</v>
      </c>
    </row>
    <row r="515" spans="1:6" s="18" customFormat="1" ht="12.75" customHeight="1">
      <c r="A515" s="6" t="s">
        <v>553</v>
      </c>
      <c r="B515" s="41" t="s">
        <v>119</v>
      </c>
      <c r="C515" s="41" t="s">
        <v>129</v>
      </c>
      <c r="D515" s="41" t="s">
        <v>370</v>
      </c>
      <c r="E515" s="41" t="s">
        <v>273</v>
      </c>
      <c r="F515" s="146">
        <f>F516+F517+F518+F519</f>
        <v>23924.385</v>
      </c>
    </row>
    <row r="516" spans="1:6" s="18" customFormat="1" ht="48" customHeight="1">
      <c r="A516" s="7" t="s">
        <v>28</v>
      </c>
      <c r="B516" s="40" t="s">
        <v>119</v>
      </c>
      <c r="C516" s="40" t="s">
        <v>129</v>
      </c>
      <c r="D516" s="40" t="s">
        <v>370</v>
      </c>
      <c r="E516" s="40" t="s">
        <v>26</v>
      </c>
      <c r="F516" s="148">
        <v>20404.66</v>
      </c>
    </row>
    <row r="517" spans="1:6" s="18" customFormat="1" ht="21.75" customHeight="1">
      <c r="A517" s="7" t="s">
        <v>27</v>
      </c>
      <c r="B517" s="40" t="s">
        <v>119</v>
      </c>
      <c r="C517" s="40" t="s">
        <v>129</v>
      </c>
      <c r="D517" s="40" t="s">
        <v>370</v>
      </c>
      <c r="E517" s="40" t="s">
        <v>30</v>
      </c>
      <c r="F517" s="148">
        <v>2820.565</v>
      </c>
    </row>
    <row r="518" spans="1:6" s="18" customFormat="1" ht="21.75" customHeight="1">
      <c r="A518" s="7" t="s">
        <v>24</v>
      </c>
      <c r="B518" s="40" t="s">
        <v>119</v>
      </c>
      <c r="C518" s="40" t="s">
        <v>129</v>
      </c>
      <c r="D518" s="40" t="s">
        <v>370</v>
      </c>
      <c r="E518" s="40" t="s">
        <v>23</v>
      </c>
      <c r="F518" s="148">
        <v>1</v>
      </c>
    </row>
    <row r="519" spans="1:6" s="18" customFormat="1" ht="13.5" customHeight="1">
      <c r="A519" s="7" t="s">
        <v>22</v>
      </c>
      <c r="B519" s="40" t="s">
        <v>119</v>
      </c>
      <c r="C519" s="40" t="s">
        <v>129</v>
      </c>
      <c r="D519" s="40" t="s">
        <v>370</v>
      </c>
      <c r="E519" s="40" t="s">
        <v>21</v>
      </c>
      <c r="F519" s="148">
        <v>698.16</v>
      </c>
    </row>
    <row r="520" spans="1:6" s="18" customFormat="1" ht="37.5" customHeight="1">
      <c r="A520" s="7" t="s">
        <v>711</v>
      </c>
      <c r="B520" s="40" t="s">
        <v>119</v>
      </c>
      <c r="C520" s="40" t="s">
        <v>129</v>
      </c>
      <c r="D520" s="40" t="s">
        <v>710</v>
      </c>
      <c r="E520" s="40" t="s">
        <v>273</v>
      </c>
      <c r="F520" s="147">
        <f>F521+F522</f>
        <v>1380.791</v>
      </c>
    </row>
    <row r="521" spans="1:6" s="18" customFormat="1" ht="13.5" customHeight="1">
      <c r="A521" s="7" t="s">
        <v>27</v>
      </c>
      <c r="B521" s="40" t="s">
        <v>119</v>
      </c>
      <c r="C521" s="40" t="s">
        <v>129</v>
      </c>
      <c r="D521" s="40" t="s">
        <v>710</v>
      </c>
      <c r="E521" s="40" t="s">
        <v>30</v>
      </c>
      <c r="F521" s="148">
        <v>1206.424</v>
      </c>
    </row>
    <row r="522" spans="1:6" s="18" customFormat="1" ht="13.5" customHeight="1">
      <c r="A522" s="7" t="s">
        <v>24</v>
      </c>
      <c r="B522" s="40" t="s">
        <v>119</v>
      </c>
      <c r="C522" s="40" t="s">
        <v>129</v>
      </c>
      <c r="D522" s="40" t="s">
        <v>710</v>
      </c>
      <c r="E522" s="40" t="s">
        <v>23</v>
      </c>
      <c r="F522" s="148">
        <v>174.367</v>
      </c>
    </row>
    <row r="523" spans="1:6" s="18" customFormat="1" ht="21.75" customHeight="1">
      <c r="A523" s="6" t="s">
        <v>552</v>
      </c>
      <c r="B523" s="41" t="s">
        <v>119</v>
      </c>
      <c r="C523" s="41" t="s">
        <v>129</v>
      </c>
      <c r="D523" s="41" t="s">
        <v>372</v>
      </c>
      <c r="E523" s="41" t="s">
        <v>273</v>
      </c>
      <c r="F523" s="146">
        <f>F524</f>
        <v>0</v>
      </c>
    </row>
    <row r="524" spans="1:6" s="18" customFormat="1" ht="21.75" customHeight="1">
      <c r="A524" s="7" t="s">
        <v>27</v>
      </c>
      <c r="B524" s="40" t="s">
        <v>119</v>
      </c>
      <c r="C524" s="40" t="s">
        <v>129</v>
      </c>
      <c r="D524" s="40" t="s">
        <v>372</v>
      </c>
      <c r="E524" s="40" t="s">
        <v>30</v>
      </c>
      <c r="F524" s="148">
        <v>0</v>
      </c>
    </row>
    <row r="525" spans="1:6" s="18" customFormat="1" ht="27" customHeight="1">
      <c r="A525" s="7" t="s">
        <v>830</v>
      </c>
      <c r="B525" s="40" t="s">
        <v>119</v>
      </c>
      <c r="C525" s="40" t="s">
        <v>129</v>
      </c>
      <c r="D525" s="40" t="s">
        <v>829</v>
      </c>
      <c r="E525" s="40" t="s">
        <v>273</v>
      </c>
      <c r="F525" s="148">
        <f>F526</f>
        <v>73.615</v>
      </c>
    </row>
    <row r="526" spans="1:6" s="18" customFormat="1" ht="21.75" customHeight="1">
      <c r="A526" s="7" t="s">
        <v>27</v>
      </c>
      <c r="B526" s="40" t="s">
        <v>119</v>
      </c>
      <c r="C526" s="40" t="s">
        <v>129</v>
      </c>
      <c r="D526" s="40" t="s">
        <v>829</v>
      </c>
      <c r="E526" s="40" t="s">
        <v>30</v>
      </c>
      <c r="F526" s="148">
        <v>73.615</v>
      </c>
    </row>
    <row r="527" spans="1:6" s="17" customFormat="1" ht="12" customHeight="1">
      <c r="A527" s="6" t="s">
        <v>142</v>
      </c>
      <c r="B527" s="41" t="s">
        <v>119</v>
      </c>
      <c r="C527" s="41" t="s">
        <v>129</v>
      </c>
      <c r="D527" s="41" t="s">
        <v>92</v>
      </c>
      <c r="E527" s="41" t="s">
        <v>273</v>
      </c>
      <c r="F527" s="146">
        <f>F528</f>
        <v>2037.807</v>
      </c>
    </row>
    <row r="528" spans="1:6" s="17" customFormat="1" ht="11.25" customHeight="1">
      <c r="A528" s="6" t="s">
        <v>91</v>
      </c>
      <c r="B528" s="41" t="s">
        <v>119</v>
      </c>
      <c r="C528" s="41" t="s">
        <v>129</v>
      </c>
      <c r="D528" s="41" t="s">
        <v>93</v>
      </c>
      <c r="E528" s="41" t="s">
        <v>273</v>
      </c>
      <c r="F528" s="146">
        <f>F529</f>
        <v>2037.807</v>
      </c>
    </row>
    <row r="529" spans="1:6" s="17" customFormat="1" ht="11.25" customHeight="1">
      <c r="A529" s="6" t="s">
        <v>272</v>
      </c>
      <c r="B529" s="41" t="s">
        <v>119</v>
      </c>
      <c r="C529" s="41" t="s">
        <v>129</v>
      </c>
      <c r="D529" s="41" t="s">
        <v>94</v>
      </c>
      <c r="E529" s="41" t="s">
        <v>273</v>
      </c>
      <c r="F529" s="146">
        <f>F530</f>
        <v>2037.807</v>
      </c>
    </row>
    <row r="530" spans="1:6" s="17" customFormat="1" ht="21.75" customHeight="1">
      <c r="A530" s="6" t="s">
        <v>97</v>
      </c>
      <c r="B530" s="41" t="s">
        <v>119</v>
      </c>
      <c r="C530" s="41" t="s">
        <v>129</v>
      </c>
      <c r="D530" s="41" t="s">
        <v>95</v>
      </c>
      <c r="E530" s="41" t="s">
        <v>273</v>
      </c>
      <c r="F530" s="146">
        <f>F531</f>
        <v>2037.807</v>
      </c>
    </row>
    <row r="531" spans="1:6" s="17" customFormat="1" ht="44.25" customHeight="1">
      <c r="A531" s="7" t="s">
        <v>28</v>
      </c>
      <c r="B531" s="40" t="s">
        <v>119</v>
      </c>
      <c r="C531" s="40" t="s">
        <v>129</v>
      </c>
      <c r="D531" s="40" t="s">
        <v>95</v>
      </c>
      <c r="E531" s="40" t="s">
        <v>26</v>
      </c>
      <c r="F531" s="148">
        <v>2037.807</v>
      </c>
    </row>
    <row r="532" spans="1:6" s="17" customFormat="1" ht="13.5" customHeight="1">
      <c r="A532" s="4" t="s">
        <v>118</v>
      </c>
      <c r="B532" s="39" t="s">
        <v>119</v>
      </c>
      <c r="C532" s="39" t="s">
        <v>65</v>
      </c>
      <c r="D532" s="39"/>
      <c r="E532" s="39"/>
      <c r="F532" s="145">
        <f>F533</f>
        <v>7510</v>
      </c>
    </row>
    <row r="533" spans="1:6" s="17" customFormat="1" ht="47.25" customHeight="1">
      <c r="A533" s="6" t="s">
        <v>36</v>
      </c>
      <c r="B533" s="40" t="s">
        <v>119</v>
      </c>
      <c r="C533" s="41" t="s">
        <v>65</v>
      </c>
      <c r="D533" s="41" t="s">
        <v>492</v>
      </c>
      <c r="E533" s="41" t="s">
        <v>273</v>
      </c>
      <c r="F533" s="146">
        <f>F534</f>
        <v>7510</v>
      </c>
    </row>
    <row r="534" spans="1:6" s="17" customFormat="1" ht="16.5" customHeight="1">
      <c r="A534" s="7" t="s">
        <v>24</v>
      </c>
      <c r="B534" s="41" t="s">
        <v>119</v>
      </c>
      <c r="C534" s="40" t="s">
        <v>65</v>
      </c>
      <c r="D534" s="40" t="s">
        <v>492</v>
      </c>
      <c r="E534" s="40" t="s">
        <v>23</v>
      </c>
      <c r="F534" s="148">
        <v>7510</v>
      </c>
    </row>
    <row r="535" spans="1:6" s="17" customFormat="1" ht="12.75" customHeight="1">
      <c r="A535" s="4" t="s">
        <v>130</v>
      </c>
      <c r="B535" s="39" t="s">
        <v>119</v>
      </c>
      <c r="C535" s="39" t="s">
        <v>131</v>
      </c>
      <c r="D535" s="39"/>
      <c r="E535" s="39"/>
      <c r="F535" s="145">
        <f>F536+F542</f>
        <v>4854.324</v>
      </c>
    </row>
    <row r="536" spans="1:6" s="19" customFormat="1" ht="33.75">
      <c r="A536" s="6" t="s">
        <v>48</v>
      </c>
      <c r="B536" s="41" t="s">
        <v>119</v>
      </c>
      <c r="C536" s="41" t="s">
        <v>131</v>
      </c>
      <c r="D536" s="41" t="s">
        <v>149</v>
      </c>
      <c r="E536" s="41" t="s">
        <v>273</v>
      </c>
      <c r="F536" s="146">
        <f>F537+F539</f>
        <v>4642.599999999999</v>
      </c>
    </row>
    <row r="537" spans="1:6" s="19" customFormat="1" ht="56.25">
      <c r="A537" s="6" t="s">
        <v>113</v>
      </c>
      <c r="B537" s="41" t="s">
        <v>119</v>
      </c>
      <c r="C537" s="41" t="s">
        <v>131</v>
      </c>
      <c r="D537" s="41" t="s">
        <v>493</v>
      </c>
      <c r="E537" s="41" t="s">
        <v>273</v>
      </c>
      <c r="F537" s="146">
        <f>F538</f>
        <v>4016.2</v>
      </c>
    </row>
    <row r="538" spans="1:6" s="19" customFormat="1" ht="12.75">
      <c r="A538" s="7" t="s">
        <v>24</v>
      </c>
      <c r="B538" s="40" t="s">
        <v>119</v>
      </c>
      <c r="C538" s="40" t="s">
        <v>131</v>
      </c>
      <c r="D538" s="40" t="s">
        <v>493</v>
      </c>
      <c r="E538" s="40" t="s">
        <v>23</v>
      </c>
      <c r="F538" s="148">
        <v>4016.2</v>
      </c>
    </row>
    <row r="539" spans="1:6" s="19" customFormat="1" ht="71.25" customHeight="1">
      <c r="A539" s="32" t="s">
        <v>280</v>
      </c>
      <c r="B539" s="41" t="s">
        <v>119</v>
      </c>
      <c r="C539" s="41" t="s">
        <v>131</v>
      </c>
      <c r="D539" s="41" t="s">
        <v>494</v>
      </c>
      <c r="E539" s="41" t="s">
        <v>273</v>
      </c>
      <c r="F539" s="146">
        <f>F540+F541</f>
        <v>626.4</v>
      </c>
    </row>
    <row r="540" spans="1:6" s="19" customFormat="1" ht="24.75" customHeight="1">
      <c r="A540" s="7" t="s">
        <v>27</v>
      </c>
      <c r="B540" s="40" t="s">
        <v>119</v>
      </c>
      <c r="C540" s="40" t="s">
        <v>131</v>
      </c>
      <c r="D540" s="40" t="s">
        <v>494</v>
      </c>
      <c r="E540" s="40" t="s">
        <v>30</v>
      </c>
      <c r="F540" s="148">
        <v>512.985</v>
      </c>
    </row>
    <row r="541" spans="1:6" s="19" customFormat="1" ht="24.75" customHeight="1">
      <c r="A541" s="7" t="s">
        <v>115</v>
      </c>
      <c r="B541" s="40" t="s">
        <v>119</v>
      </c>
      <c r="C541" s="40" t="s">
        <v>131</v>
      </c>
      <c r="D541" s="40" t="s">
        <v>494</v>
      </c>
      <c r="E541" s="40" t="s">
        <v>29</v>
      </c>
      <c r="F541" s="148">
        <v>113.415</v>
      </c>
    </row>
    <row r="542" spans="1:6" s="19" customFormat="1" ht="71.25" customHeight="1">
      <c r="A542" s="7" t="s">
        <v>988</v>
      </c>
      <c r="B542" s="40" t="s">
        <v>119</v>
      </c>
      <c r="C542" s="40" t="s">
        <v>131</v>
      </c>
      <c r="D542" s="40" t="s">
        <v>987</v>
      </c>
      <c r="E542" s="40" t="s">
        <v>273</v>
      </c>
      <c r="F542" s="148">
        <f>F543+F544</f>
        <v>211.724</v>
      </c>
    </row>
    <row r="543" spans="1:6" s="19" customFormat="1" ht="24.75" customHeight="1">
      <c r="A543" s="7" t="s">
        <v>27</v>
      </c>
      <c r="B543" s="40" t="s">
        <v>119</v>
      </c>
      <c r="C543" s="40" t="s">
        <v>131</v>
      </c>
      <c r="D543" s="40" t="s">
        <v>987</v>
      </c>
      <c r="E543" s="40" t="s">
        <v>30</v>
      </c>
      <c r="F543" s="148">
        <v>187.069</v>
      </c>
    </row>
    <row r="544" spans="1:6" s="19" customFormat="1" ht="24.75" customHeight="1">
      <c r="A544" s="7" t="s">
        <v>115</v>
      </c>
      <c r="B544" s="40" t="s">
        <v>119</v>
      </c>
      <c r="C544" s="40" t="s">
        <v>131</v>
      </c>
      <c r="D544" s="40" t="s">
        <v>987</v>
      </c>
      <c r="E544" s="40" t="s">
        <v>29</v>
      </c>
      <c r="F544" s="148">
        <v>24.655</v>
      </c>
    </row>
    <row r="545" spans="1:6" ht="28.5" customHeight="1">
      <c r="A545" s="3" t="s">
        <v>380</v>
      </c>
      <c r="B545" s="67" t="s">
        <v>275</v>
      </c>
      <c r="C545" s="68" t="s">
        <v>237</v>
      </c>
      <c r="D545" s="68"/>
      <c r="E545" s="68" t="s">
        <v>237</v>
      </c>
      <c r="F545" s="161">
        <f>F546+F551+F562+F565+F597+F605+F614+F619+F623+F628+F631+F636+F610</f>
        <v>46765.381</v>
      </c>
    </row>
    <row r="546" spans="1:6" s="17" customFormat="1" ht="31.5">
      <c r="A546" s="4" t="s">
        <v>276</v>
      </c>
      <c r="B546" s="39" t="s">
        <v>275</v>
      </c>
      <c r="C546" s="39" t="s">
        <v>277</v>
      </c>
      <c r="D546" s="40"/>
      <c r="E546" s="40"/>
      <c r="F546" s="145">
        <f>F547</f>
        <v>2032.276</v>
      </c>
    </row>
    <row r="547" spans="1:6" s="17" customFormat="1" ht="12.75">
      <c r="A547" s="6" t="s">
        <v>142</v>
      </c>
      <c r="B547" s="41" t="s">
        <v>275</v>
      </c>
      <c r="C547" s="41" t="s">
        <v>277</v>
      </c>
      <c r="D547" s="41" t="s">
        <v>92</v>
      </c>
      <c r="E547" s="40"/>
      <c r="F547" s="146">
        <f>F548</f>
        <v>2032.276</v>
      </c>
    </row>
    <row r="548" spans="1:6" s="17" customFormat="1" ht="12.75">
      <c r="A548" s="6" t="s">
        <v>91</v>
      </c>
      <c r="B548" s="41" t="s">
        <v>275</v>
      </c>
      <c r="C548" s="41" t="s">
        <v>277</v>
      </c>
      <c r="D548" s="41" t="s">
        <v>93</v>
      </c>
      <c r="E548" s="40"/>
      <c r="F548" s="146">
        <f>F549</f>
        <v>2032.276</v>
      </c>
    </row>
    <row r="549" spans="1:6" s="17" customFormat="1" ht="12" customHeight="1">
      <c r="A549" s="6" t="s">
        <v>278</v>
      </c>
      <c r="B549" s="41" t="s">
        <v>275</v>
      </c>
      <c r="C549" s="41" t="s">
        <v>277</v>
      </c>
      <c r="D549" s="41" t="s">
        <v>103</v>
      </c>
      <c r="E549" s="41" t="s">
        <v>273</v>
      </c>
      <c r="F549" s="146">
        <f>F550</f>
        <v>2032.276</v>
      </c>
    </row>
    <row r="550" spans="1:6" s="17" customFormat="1" ht="45">
      <c r="A550" s="7" t="s">
        <v>28</v>
      </c>
      <c r="B550" s="40" t="s">
        <v>275</v>
      </c>
      <c r="C550" s="40" t="s">
        <v>277</v>
      </c>
      <c r="D550" s="40" t="s">
        <v>103</v>
      </c>
      <c r="E550" s="40" t="s">
        <v>26</v>
      </c>
      <c r="F550" s="148">
        <v>2032.276</v>
      </c>
    </row>
    <row r="551" spans="1:6" s="17" customFormat="1" ht="42.75">
      <c r="A551" s="4" t="s">
        <v>290</v>
      </c>
      <c r="B551" s="39" t="s">
        <v>275</v>
      </c>
      <c r="C551" s="39" t="s">
        <v>279</v>
      </c>
      <c r="D551" s="40"/>
      <c r="E551" s="40"/>
      <c r="F551" s="145">
        <f>F552</f>
        <v>34656.316</v>
      </c>
    </row>
    <row r="552" spans="1:6" s="17" customFormat="1" ht="12.75">
      <c r="A552" s="6" t="s">
        <v>142</v>
      </c>
      <c r="B552" s="41" t="s">
        <v>275</v>
      </c>
      <c r="C552" s="41" t="s">
        <v>279</v>
      </c>
      <c r="D552" s="41" t="s">
        <v>92</v>
      </c>
      <c r="E552" s="40"/>
      <c r="F552" s="146">
        <f>F553+F559</f>
        <v>34656.316</v>
      </c>
    </row>
    <row r="553" spans="1:6" s="17" customFormat="1" ht="12.75">
      <c r="A553" s="6" t="s">
        <v>91</v>
      </c>
      <c r="B553" s="41" t="s">
        <v>275</v>
      </c>
      <c r="C553" s="41" t="s">
        <v>279</v>
      </c>
      <c r="D553" s="41" t="s">
        <v>93</v>
      </c>
      <c r="E553" s="40"/>
      <c r="F553" s="146">
        <f>F554</f>
        <v>34481.361</v>
      </c>
    </row>
    <row r="554" spans="1:6" s="17" customFormat="1" ht="12" customHeight="1">
      <c r="A554" s="6" t="s">
        <v>272</v>
      </c>
      <c r="B554" s="41" t="s">
        <v>275</v>
      </c>
      <c r="C554" s="41" t="s">
        <v>279</v>
      </c>
      <c r="D554" s="41" t="s">
        <v>94</v>
      </c>
      <c r="E554" s="41" t="s">
        <v>273</v>
      </c>
      <c r="F554" s="146">
        <f>F555</f>
        <v>34481.361</v>
      </c>
    </row>
    <row r="555" spans="1:6" s="17" customFormat="1" ht="22.5">
      <c r="A555" s="6" t="s">
        <v>97</v>
      </c>
      <c r="B555" s="41" t="s">
        <v>275</v>
      </c>
      <c r="C555" s="41" t="s">
        <v>279</v>
      </c>
      <c r="D555" s="41" t="s">
        <v>95</v>
      </c>
      <c r="E555" s="41" t="s">
        <v>273</v>
      </c>
      <c r="F555" s="146">
        <f>F556+F557+F558</f>
        <v>34481.361</v>
      </c>
    </row>
    <row r="556" spans="1:6" s="17" customFormat="1" ht="45">
      <c r="A556" s="7" t="s">
        <v>28</v>
      </c>
      <c r="B556" s="40" t="s">
        <v>275</v>
      </c>
      <c r="C556" s="40" t="s">
        <v>279</v>
      </c>
      <c r="D556" s="40" t="s">
        <v>95</v>
      </c>
      <c r="E556" s="40" t="s">
        <v>26</v>
      </c>
      <c r="F556" s="148">
        <v>30220.992</v>
      </c>
    </row>
    <row r="557" spans="1:6" s="17" customFormat="1" ht="21.75" customHeight="1">
      <c r="A557" s="7" t="s">
        <v>27</v>
      </c>
      <c r="B557" s="40" t="s">
        <v>275</v>
      </c>
      <c r="C557" s="40" t="s">
        <v>279</v>
      </c>
      <c r="D557" s="40" t="s">
        <v>95</v>
      </c>
      <c r="E557" s="40" t="s">
        <v>30</v>
      </c>
      <c r="F557" s="148">
        <v>4156.301</v>
      </c>
    </row>
    <row r="558" spans="1:6" s="17" customFormat="1" ht="12.75" customHeight="1">
      <c r="A558" s="7" t="s">
        <v>22</v>
      </c>
      <c r="B558" s="40" t="s">
        <v>275</v>
      </c>
      <c r="C558" s="40" t="s">
        <v>279</v>
      </c>
      <c r="D558" s="40" t="s">
        <v>95</v>
      </c>
      <c r="E558" s="40" t="s">
        <v>21</v>
      </c>
      <c r="F558" s="148">
        <v>104.068</v>
      </c>
    </row>
    <row r="559" spans="1:6" s="17" customFormat="1" ht="21.75" customHeight="1">
      <c r="A559" s="6" t="s">
        <v>211</v>
      </c>
      <c r="B559" s="41" t="s">
        <v>275</v>
      </c>
      <c r="C559" s="41" t="s">
        <v>279</v>
      </c>
      <c r="D559" s="41" t="s">
        <v>96</v>
      </c>
      <c r="E559" s="41" t="s">
        <v>273</v>
      </c>
      <c r="F559" s="154">
        <f>F560</f>
        <v>174.955</v>
      </c>
    </row>
    <row r="560" spans="1:6" s="17" customFormat="1" ht="21.75" customHeight="1">
      <c r="A560" s="6" t="s">
        <v>97</v>
      </c>
      <c r="B560" s="41" t="s">
        <v>275</v>
      </c>
      <c r="C560" s="41" t="s">
        <v>279</v>
      </c>
      <c r="D560" s="41" t="s">
        <v>98</v>
      </c>
      <c r="E560" s="41" t="s">
        <v>273</v>
      </c>
      <c r="F560" s="154">
        <f>F561</f>
        <v>174.955</v>
      </c>
    </row>
    <row r="561" spans="1:6" s="17" customFormat="1" ht="12.75" customHeight="1">
      <c r="A561" s="7" t="s">
        <v>22</v>
      </c>
      <c r="B561" s="40" t="s">
        <v>275</v>
      </c>
      <c r="C561" s="40" t="s">
        <v>279</v>
      </c>
      <c r="D561" s="40" t="s">
        <v>98</v>
      </c>
      <c r="E561" s="40" t="s">
        <v>21</v>
      </c>
      <c r="F561" s="148">
        <v>174.955</v>
      </c>
    </row>
    <row r="562" spans="1:6" s="26" customFormat="1" ht="12" customHeight="1">
      <c r="A562" s="4" t="s">
        <v>294</v>
      </c>
      <c r="B562" s="39" t="s">
        <v>275</v>
      </c>
      <c r="C562" s="39" t="s">
        <v>295</v>
      </c>
      <c r="D562" s="39"/>
      <c r="E562" s="39"/>
      <c r="F562" s="145">
        <f>F563</f>
        <v>0.5</v>
      </c>
    </row>
    <row r="563" spans="1:6" s="19" customFormat="1" ht="56.25" customHeight="1">
      <c r="A563" s="6" t="s">
        <v>297</v>
      </c>
      <c r="B563" s="41" t="s">
        <v>275</v>
      </c>
      <c r="C563" s="41" t="s">
        <v>295</v>
      </c>
      <c r="D563" s="41" t="s">
        <v>670</v>
      </c>
      <c r="E563" s="41" t="s">
        <v>273</v>
      </c>
      <c r="F563" s="146">
        <f>F564</f>
        <v>0.5</v>
      </c>
    </row>
    <row r="564" spans="1:6" s="17" customFormat="1" ht="21.75" customHeight="1">
      <c r="A564" s="7" t="s">
        <v>27</v>
      </c>
      <c r="B564" s="40" t="s">
        <v>275</v>
      </c>
      <c r="C564" s="40" t="s">
        <v>295</v>
      </c>
      <c r="D564" s="40" t="s">
        <v>670</v>
      </c>
      <c r="E564" s="40" t="s">
        <v>30</v>
      </c>
      <c r="F564" s="148">
        <v>0.5</v>
      </c>
    </row>
    <row r="565" spans="1:6" s="17" customFormat="1" ht="12.75">
      <c r="A565" s="4" t="s">
        <v>52</v>
      </c>
      <c r="B565" s="39" t="s">
        <v>275</v>
      </c>
      <c r="C565" s="39" t="s">
        <v>187</v>
      </c>
      <c r="D565" s="40"/>
      <c r="E565" s="40"/>
      <c r="F565" s="145">
        <f>F566+F570+F588</f>
        <v>5141.696</v>
      </c>
    </row>
    <row r="566" spans="1:6" s="17" customFormat="1" ht="22.5">
      <c r="A566" s="6" t="s">
        <v>469</v>
      </c>
      <c r="B566" s="41" t="s">
        <v>275</v>
      </c>
      <c r="C566" s="41" t="s">
        <v>187</v>
      </c>
      <c r="D566" s="41" t="s">
        <v>150</v>
      </c>
      <c r="E566" s="41" t="s">
        <v>273</v>
      </c>
      <c r="F566" s="146">
        <f>F567</f>
        <v>1074.5</v>
      </c>
    </row>
    <row r="567" spans="1:6" s="19" customFormat="1" ht="33" customHeight="1">
      <c r="A567" s="13" t="s">
        <v>141</v>
      </c>
      <c r="B567" s="41" t="s">
        <v>275</v>
      </c>
      <c r="C567" s="41" t="s">
        <v>187</v>
      </c>
      <c r="D567" s="41" t="s">
        <v>474</v>
      </c>
      <c r="E567" s="41" t="s">
        <v>273</v>
      </c>
      <c r="F567" s="146">
        <f>F568+F569</f>
        <v>1074.5</v>
      </c>
    </row>
    <row r="568" spans="1:6" s="17" customFormat="1" ht="48.75" customHeight="1">
      <c r="A568" s="7" t="s">
        <v>28</v>
      </c>
      <c r="B568" s="40" t="s">
        <v>275</v>
      </c>
      <c r="C568" s="40" t="s">
        <v>187</v>
      </c>
      <c r="D568" s="40" t="s">
        <v>474</v>
      </c>
      <c r="E568" s="40" t="s">
        <v>26</v>
      </c>
      <c r="F568" s="148">
        <v>819.014</v>
      </c>
    </row>
    <row r="569" spans="1:6" s="17" customFormat="1" ht="35.25" customHeight="1">
      <c r="A569" s="7" t="s">
        <v>27</v>
      </c>
      <c r="B569" s="40" t="s">
        <v>275</v>
      </c>
      <c r="C569" s="40" t="s">
        <v>187</v>
      </c>
      <c r="D569" s="40" t="s">
        <v>474</v>
      </c>
      <c r="E569" s="40" t="s">
        <v>30</v>
      </c>
      <c r="F569" s="148">
        <v>255.486</v>
      </c>
    </row>
    <row r="570" spans="1:6" s="17" customFormat="1" ht="12.75">
      <c r="A570" s="6" t="s">
        <v>114</v>
      </c>
      <c r="B570" s="41" t="s">
        <v>275</v>
      </c>
      <c r="C570" s="41" t="s">
        <v>187</v>
      </c>
      <c r="D570" s="41" t="s">
        <v>239</v>
      </c>
      <c r="E570" s="41" t="s">
        <v>273</v>
      </c>
      <c r="F570" s="146">
        <f>F571+F574+F579+F582+F584</f>
        <v>837.7030000000001</v>
      </c>
    </row>
    <row r="571" spans="1:6" s="17" customFormat="1" ht="22.5">
      <c r="A571" s="6" t="s">
        <v>37</v>
      </c>
      <c r="B571" s="41" t="s">
        <v>275</v>
      </c>
      <c r="C571" s="41" t="s">
        <v>187</v>
      </c>
      <c r="D571" s="41" t="s">
        <v>249</v>
      </c>
      <c r="E571" s="41" t="s">
        <v>273</v>
      </c>
      <c r="F571" s="146">
        <f>F572</f>
        <v>13.75</v>
      </c>
    </row>
    <row r="572" spans="1:6" s="17" customFormat="1" ht="22.5">
      <c r="A572" s="6" t="s">
        <v>649</v>
      </c>
      <c r="B572" s="41" t="s">
        <v>275</v>
      </c>
      <c r="C572" s="41" t="s">
        <v>187</v>
      </c>
      <c r="D572" s="41" t="s">
        <v>248</v>
      </c>
      <c r="E572" s="41" t="s">
        <v>273</v>
      </c>
      <c r="F572" s="146">
        <f>F573</f>
        <v>13.75</v>
      </c>
    </row>
    <row r="573" spans="1:6" s="17" customFormat="1" ht="23.25" customHeight="1">
      <c r="A573" s="7" t="s">
        <v>27</v>
      </c>
      <c r="B573" s="40" t="s">
        <v>275</v>
      </c>
      <c r="C573" s="40" t="s">
        <v>187</v>
      </c>
      <c r="D573" s="40" t="s">
        <v>248</v>
      </c>
      <c r="E573" s="40" t="s">
        <v>30</v>
      </c>
      <c r="F573" s="148">
        <v>13.75</v>
      </c>
    </row>
    <row r="574" spans="1:6" s="17" customFormat="1" ht="22.5">
      <c r="A574" s="6" t="s">
        <v>38</v>
      </c>
      <c r="B574" s="41" t="s">
        <v>275</v>
      </c>
      <c r="C574" s="41" t="s">
        <v>187</v>
      </c>
      <c r="D574" s="41" t="s">
        <v>250</v>
      </c>
      <c r="E574" s="41" t="s">
        <v>273</v>
      </c>
      <c r="F574" s="146">
        <f>F575+F577</f>
        <v>71.63</v>
      </c>
    </row>
    <row r="575" spans="1:6" s="17" customFormat="1" ht="22.5">
      <c r="A575" s="6" t="s">
        <v>547</v>
      </c>
      <c r="B575" s="41" t="s">
        <v>275</v>
      </c>
      <c r="C575" s="41" t="s">
        <v>187</v>
      </c>
      <c r="D575" s="41" t="s">
        <v>260</v>
      </c>
      <c r="E575" s="41" t="s">
        <v>273</v>
      </c>
      <c r="F575" s="146">
        <f>F576</f>
        <v>31.4</v>
      </c>
    </row>
    <row r="576" spans="1:6" s="17" customFormat="1" ht="22.5">
      <c r="A576" s="7" t="s">
        <v>31</v>
      </c>
      <c r="B576" s="40" t="s">
        <v>275</v>
      </c>
      <c r="C576" s="40" t="s">
        <v>187</v>
      </c>
      <c r="D576" s="40" t="s">
        <v>260</v>
      </c>
      <c r="E576" s="40" t="s">
        <v>30</v>
      </c>
      <c r="F576" s="148">
        <v>31.4</v>
      </c>
    </row>
    <row r="577" spans="1:6" s="19" customFormat="1" ht="22.5">
      <c r="A577" s="6" t="s">
        <v>801</v>
      </c>
      <c r="B577" s="41" t="s">
        <v>275</v>
      </c>
      <c r="C577" s="41" t="s">
        <v>187</v>
      </c>
      <c r="D577" s="41" t="s">
        <v>259</v>
      </c>
      <c r="E577" s="41" t="s">
        <v>273</v>
      </c>
      <c r="F577" s="146">
        <f>F578</f>
        <v>40.23</v>
      </c>
    </row>
    <row r="578" spans="1:6" s="18" customFormat="1" ht="22.5">
      <c r="A578" s="7" t="s">
        <v>31</v>
      </c>
      <c r="B578" s="40" t="s">
        <v>275</v>
      </c>
      <c r="C578" s="40" t="s">
        <v>187</v>
      </c>
      <c r="D578" s="40" t="s">
        <v>259</v>
      </c>
      <c r="E578" s="40" t="s">
        <v>30</v>
      </c>
      <c r="F578" s="148">
        <v>40.23</v>
      </c>
    </row>
    <row r="579" spans="1:6" s="18" customFormat="1" ht="33.75">
      <c r="A579" s="6" t="s">
        <v>802</v>
      </c>
      <c r="B579" s="41" t="s">
        <v>275</v>
      </c>
      <c r="C579" s="41" t="s">
        <v>187</v>
      </c>
      <c r="D579" s="41" t="s">
        <v>261</v>
      </c>
      <c r="E579" s="41" t="s">
        <v>273</v>
      </c>
      <c r="F579" s="146">
        <f>F580+F581</f>
        <v>546.926</v>
      </c>
    </row>
    <row r="580" spans="1:6" s="18" customFormat="1" ht="22.5">
      <c r="A580" s="7" t="s">
        <v>31</v>
      </c>
      <c r="B580" s="40" t="s">
        <v>275</v>
      </c>
      <c r="C580" s="40" t="s">
        <v>187</v>
      </c>
      <c r="D580" s="40" t="s">
        <v>261</v>
      </c>
      <c r="E580" s="40" t="s">
        <v>30</v>
      </c>
      <c r="F580" s="148">
        <v>56.241</v>
      </c>
    </row>
    <row r="581" spans="1:6" s="18" customFormat="1" ht="12.75">
      <c r="A581" s="7" t="s">
        <v>24</v>
      </c>
      <c r="B581" s="40" t="s">
        <v>275</v>
      </c>
      <c r="C581" s="40" t="s">
        <v>187</v>
      </c>
      <c r="D581" s="40" t="s">
        <v>261</v>
      </c>
      <c r="E581" s="40" t="s">
        <v>23</v>
      </c>
      <c r="F581" s="148">
        <v>490.685</v>
      </c>
    </row>
    <row r="582" spans="1:6" s="18" customFormat="1" ht="37.5" customHeight="1">
      <c r="A582" s="135" t="s">
        <v>647</v>
      </c>
      <c r="B582" s="40" t="s">
        <v>275</v>
      </c>
      <c r="C582" s="40" t="s">
        <v>187</v>
      </c>
      <c r="D582" s="40" t="s">
        <v>612</v>
      </c>
      <c r="E582" s="40" t="s">
        <v>273</v>
      </c>
      <c r="F582" s="147">
        <f>F583</f>
        <v>198.5</v>
      </c>
    </row>
    <row r="583" spans="1:6" s="18" customFormat="1" ht="22.5">
      <c r="A583" s="7" t="s">
        <v>31</v>
      </c>
      <c r="B583" s="40" t="s">
        <v>275</v>
      </c>
      <c r="C583" s="40" t="s">
        <v>187</v>
      </c>
      <c r="D583" s="40" t="s">
        <v>612</v>
      </c>
      <c r="E583" s="40" t="s">
        <v>30</v>
      </c>
      <c r="F583" s="148">
        <v>198.5</v>
      </c>
    </row>
    <row r="584" spans="1:6" s="17" customFormat="1" ht="12.75">
      <c r="A584" s="6" t="s">
        <v>39</v>
      </c>
      <c r="B584" s="41" t="s">
        <v>275</v>
      </c>
      <c r="C584" s="41" t="s">
        <v>187</v>
      </c>
      <c r="D584" s="41" t="s">
        <v>240</v>
      </c>
      <c r="E584" s="41" t="s">
        <v>273</v>
      </c>
      <c r="F584" s="146">
        <f>F585</f>
        <v>6.897</v>
      </c>
    </row>
    <row r="585" spans="1:6" s="17" customFormat="1" ht="33.75">
      <c r="A585" s="6" t="s">
        <v>544</v>
      </c>
      <c r="B585" s="41" t="s">
        <v>275</v>
      </c>
      <c r="C585" s="41" t="s">
        <v>187</v>
      </c>
      <c r="D585" s="41" t="s">
        <v>252</v>
      </c>
      <c r="E585" s="41" t="s">
        <v>273</v>
      </c>
      <c r="F585" s="146">
        <f>F586+F587</f>
        <v>6.897</v>
      </c>
    </row>
    <row r="586" spans="1:6" s="17" customFormat="1" ht="22.5">
      <c r="A586" s="7" t="s">
        <v>31</v>
      </c>
      <c r="B586" s="40" t="s">
        <v>275</v>
      </c>
      <c r="C586" s="40" t="s">
        <v>187</v>
      </c>
      <c r="D586" s="40" t="s">
        <v>252</v>
      </c>
      <c r="E586" s="40" t="s">
        <v>30</v>
      </c>
      <c r="F586" s="148">
        <v>0</v>
      </c>
    </row>
    <row r="587" spans="1:6" s="17" customFormat="1" ht="12.75">
      <c r="A587" s="7" t="s">
        <v>24</v>
      </c>
      <c r="B587" s="40" t="s">
        <v>275</v>
      </c>
      <c r="C587" s="40" t="s">
        <v>187</v>
      </c>
      <c r="D587" s="40" t="s">
        <v>252</v>
      </c>
      <c r="E587" s="40" t="s">
        <v>23</v>
      </c>
      <c r="F587" s="148">
        <v>6.897</v>
      </c>
    </row>
    <row r="588" spans="1:6" s="17" customFormat="1" ht="12.75">
      <c r="A588" s="6" t="s">
        <v>142</v>
      </c>
      <c r="B588" s="41" t="s">
        <v>275</v>
      </c>
      <c r="C588" s="41" t="s">
        <v>187</v>
      </c>
      <c r="D588" s="41" t="s">
        <v>92</v>
      </c>
      <c r="E588" s="41" t="s">
        <v>273</v>
      </c>
      <c r="F588" s="146">
        <f>F589+F593+F591</f>
        <v>3229.493</v>
      </c>
    </row>
    <row r="589" spans="1:6" s="17" customFormat="1" ht="191.25">
      <c r="A589" s="32" t="s">
        <v>384</v>
      </c>
      <c r="B589" s="41" t="s">
        <v>275</v>
      </c>
      <c r="C589" s="41" t="s">
        <v>187</v>
      </c>
      <c r="D589" s="41" t="s">
        <v>385</v>
      </c>
      <c r="E589" s="41" t="s">
        <v>273</v>
      </c>
      <c r="F589" s="146">
        <f>F590</f>
        <v>130.1</v>
      </c>
    </row>
    <row r="590" spans="1:6" s="17" customFormat="1" ht="45">
      <c r="A590" s="7" t="s">
        <v>28</v>
      </c>
      <c r="B590" s="40" t="s">
        <v>275</v>
      </c>
      <c r="C590" s="40" t="s">
        <v>187</v>
      </c>
      <c r="D590" s="40" t="s">
        <v>385</v>
      </c>
      <c r="E590" s="40" t="s">
        <v>26</v>
      </c>
      <c r="F590" s="148">
        <v>130.1</v>
      </c>
    </row>
    <row r="591" spans="1:6" s="17" customFormat="1" ht="22.5">
      <c r="A591" s="135" t="s">
        <v>1003</v>
      </c>
      <c r="B591" s="168" t="s">
        <v>275</v>
      </c>
      <c r="C591" s="168" t="s">
        <v>187</v>
      </c>
      <c r="D591" s="168" t="s">
        <v>1002</v>
      </c>
      <c r="E591" s="168" t="s">
        <v>273</v>
      </c>
      <c r="F591" s="148">
        <f>F592</f>
        <v>540.08</v>
      </c>
    </row>
    <row r="592" spans="1:6" s="17" customFormat="1" ht="45">
      <c r="A592" s="7" t="s">
        <v>28</v>
      </c>
      <c r="B592" s="168" t="s">
        <v>275</v>
      </c>
      <c r="C592" s="168" t="s">
        <v>187</v>
      </c>
      <c r="D592" s="168" t="s">
        <v>1002</v>
      </c>
      <c r="E592" s="168" t="s">
        <v>26</v>
      </c>
      <c r="F592" s="148">
        <v>540.08</v>
      </c>
    </row>
    <row r="593" spans="1:6" s="17" customFormat="1" ht="12.75">
      <c r="A593" s="6" t="s">
        <v>91</v>
      </c>
      <c r="B593" s="41" t="s">
        <v>275</v>
      </c>
      <c r="C593" s="41" t="s">
        <v>187</v>
      </c>
      <c r="D593" s="41" t="s">
        <v>93</v>
      </c>
      <c r="E593" s="40"/>
      <c r="F593" s="146">
        <f>F594</f>
        <v>2559.313</v>
      </c>
    </row>
    <row r="594" spans="1:6" s="17" customFormat="1" ht="22.5">
      <c r="A594" s="6" t="s">
        <v>212</v>
      </c>
      <c r="B594" s="41" t="s">
        <v>275</v>
      </c>
      <c r="C594" s="41" t="s">
        <v>187</v>
      </c>
      <c r="D594" s="41" t="s">
        <v>104</v>
      </c>
      <c r="E594" s="41" t="s">
        <v>273</v>
      </c>
      <c r="F594" s="154">
        <f>F595+F596</f>
        <v>2559.313</v>
      </c>
    </row>
    <row r="595" spans="1:6" s="18" customFormat="1" ht="22.5">
      <c r="A595" s="7" t="s">
        <v>31</v>
      </c>
      <c r="B595" s="40" t="s">
        <v>275</v>
      </c>
      <c r="C595" s="40" t="s">
        <v>187</v>
      </c>
      <c r="D595" s="40" t="s">
        <v>104</v>
      </c>
      <c r="E595" s="40" t="s">
        <v>30</v>
      </c>
      <c r="F595" s="148">
        <v>2492.958</v>
      </c>
    </row>
    <row r="596" spans="1:6" s="18" customFormat="1" ht="18" customHeight="1">
      <c r="A596" s="7" t="s">
        <v>22</v>
      </c>
      <c r="B596" s="40" t="s">
        <v>275</v>
      </c>
      <c r="C596" s="40" t="s">
        <v>187</v>
      </c>
      <c r="D596" s="40" t="s">
        <v>104</v>
      </c>
      <c r="E596" s="40" t="s">
        <v>21</v>
      </c>
      <c r="F596" s="148">
        <v>66.355</v>
      </c>
    </row>
    <row r="597" spans="1:6" s="17" customFormat="1" ht="12.75" customHeight="1">
      <c r="A597" s="4" t="s">
        <v>206</v>
      </c>
      <c r="B597" s="39" t="s">
        <v>275</v>
      </c>
      <c r="C597" s="39" t="s">
        <v>207</v>
      </c>
      <c r="D597" s="40"/>
      <c r="E597" s="40"/>
      <c r="F597" s="145">
        <f>F598+F602</f>
        <v>1720.366</v>
      </c>
    </row>
    <row r="598" spans="1:6" s="19" customFormat="1" ht="33.75" customHeight="1">
      <c r="A598" s="6" t="s">
        <v>387</v>
      </c>
      <c r="B598" s="41" t="s">
        <v>275</v>
      </c>
      <c r="C598" s="41" t="s">
        <v>207</v>
      </c>
      <c r="D598" s="41" t="s">
        <v>480</v>
      </c>
      <c r="E598" s="41" t="s">
        <v>273</v>
      </c>
      <c r="F598" s="146">
        <f>F599+F600+F601</f>
        <v>1528.3</v>
      </c>
    </row>
    <row r="599" spans="1:6" s="17" customFormat="1" ht="45" customHeight="1">
      <c r="A599" s="7" t="s">
        <v>28</v>
      </c>
      <c r="B599" s="40" t="s">
        <v>275</v>
      </c>
      <c r="C599" s="40" t="s">
        <v>207</v>
      </c>
      <c r="D599" s="40" t="s">
        <v>480</v>
      </c>
      <c r="E599" s="40" t="s">
        <v>26</v>
      </c>
      <c r="F599" s="148">
        <v>1090.128</v>
      </c>
    </row>
    <row r="600" spans="1:6" s="17" customFormat="1" ht="24.75" customHeight="1">
      <c r="A600" s="7" t="s">
        <v>31</v>
      </c>
      <c r="B600" s="40" t="s">
        <v>275</v>
      </c>
      <c r="C600" s="40" t="s">
        <v>207</v>
      </c>
      <c r="D600" s="40" t="s">
        <v>480</v>
      </c>
      <c r="E600" s="40" t="s">
        <v>30</v>
      </c>
      <c r="F600" s="148">
        <v>382.172</v>
      </c>
    </row>
    <row r="601" spans="1:6" s="17" customFormat="1" ht="24.75" customHeight="1">
      <c r="A601" s="7" t="s">
        <v>22</v>
      </c>
      <c r="B601" s="40" t="s">
        <v>275</v>
      </c>
      <c r="C601" s="40" t="s">
        <v>207</v>
      </c>
      <c r="D601" s="40" t="s">
        <v>480</v>
      </c>
      <c r="E601" s="40" t="s">
        <v>21</v>
      </c>
      <c r="F601" s="148">
        <v>56</v>
      </c>
    </row>
    <row r="602" spans="1:6" s="17" customFormat="1" ht="24.75" customHeight="1">
      <c r="A602" s="6" t="s">
        <v>142</v>
      </c>
      <c r="B602" s="41" t="s">
        <v>275</v>
      </c>
      <c r="C602" s="41" t="s">
        <v>207</v>
      </c>
      <c r="D602" s="41" t="s">
        <v>92</v>
      </c>
      <c r="E602" s="40" t="s">
        <v>273</v>
      </c>
      <c r="F602" s="148">
        <f>F603</f>
        <v>192.066</v>
      </c>
    </row>
    <row r="603" spans="1:6" s="17" customFormat="1" ht="24.75" customHeight="1">
      <c r="A603" s="6" t="s">
        <v>97</v>
      </c>
      <c r="B603" s="41" t="s">
        <v>275</v>
      </c>
      <c r="C603" s="41" t="s">
        <v>207</v>
      </c>
      <c r="D603" s="41" t="s">
        <v>95</v>
      </c>
      <c r="E603" s="41" t="s">
        <v>273</v>
      </c>
      <c r="F603" s="148">
        <f>F604</f>
        <v>192.066</v>
      </c>
    </row>
    <row r="604" spans="1:6" s="17" customFormat="1" ht="24.75" customHeight="1">
      <c r="A604" s="7" t="s">
        <v>28</v>
      </c>
      <c r="B604" s="40" t="s">
        <v>275</v>
      </c>
      <c r="C604" s="40" t="s">
        <v>207</v>
      </c>
      <c r="D604" s="40" t="s">
        <v>95</v>
      </c>
      <c r="E604" s="40" t="s">
        <v>26</v>
      </c>
      <c r="F604" s="148">
        <v>192.066</v>
      </c>
    </row>
    <row r="605" spans="1:6" s="17" customFormat="1" ht="31.5">
      <c r="A605" s="4" t="s">
        <v>195</v>
      </c>
      <c r="B605" s="39" t="s">
        <v>275</v>
      </c>
      <c r="C605" s="39" t="s">
        <v>194</v>
      </c>
      <c r="D605" s="39"/>
      <c r="E605" s="39"/>
      <c r="F605" s="145">
        <f>F606</f>
        <v>723.02</v>
      </c>
    </row>
    <row r="606" spans="1:6" s="17" customFormat="1" ht="12.75">
      <c r="A606" s="6" t="s">
        <v>114</v>
      </c>
      <c r="B606" s="41" t="s">
        <v>275</v>
      </c>
      <c r="C606" s="41" t="s">
        <v>194</v>
      </c>
      <c r="D606" s="41" t="s">
        <v>239</v>
      </c>
      <c r="E606" s="41" t="s">
        <v>273</v>
      </c>
      <c r="F606" s="146">
        <f>F607</f>
        <v>723.02</v>
      </c>
    </row>
    <row r="607" spans="1:6" s="17" customFormat="1" ht="12.75">
      <c r="A607" s="6" t="s">
        <v>39</v>
      </c>
      <c r="B607" s="41" t="s">
        <v>275</v>
      </c>
      <c r="C607" s="41" t="s">
        <v>194</v>
      </c>
      <c r="D607" s="41" t="s">
        <v>240</v>
      </c>
      <c r="E607" s="41" t="s">
        <v>273</v>
      </c>
      <c r="F607" s="146">
        <f>F608</f>
        <v>723.02</v>
      </c>
    </row>
    <row r="608" spans="1:6" s="17" customFormat="1" ht="57.75" customHeight="1">
      <c r="A608" s="6" t="s">
        <v>541</v>
      </c>
      <c r="B608" s="41" t="s">
        <v>275</v>
      </c>
      <c r="C608" s="41" t="s">
        <v>194</v>
      </c>
      <c r="D608" s="41" t="s">
        <v>253</v>
      </c>
      <c r="E608" s="41" t="s">
        <v>273</v>
      </c>
      <c r="F608" s="146">
        <f>F609</f>
        <v>723.02</v>
      </c>
    </row>
    <row r="609" spans="1:6" s="17" customFormat="1" ht="22.5">
      <c r="A609" s="7" t="s">
        <v>31</v>
      </c>
      <c r="B609" s="40" t="s">
        <v>275</v>
      </c>
      <c r="C609" s="40" t="s">
        <v>194</v>
      </c>
      <c r="D609" s="40" t="s">
        <v>253</v>
      </c>
      <c r="E609" s="40" t="s">
        <v>30</v>
      </c>
      <c r="F609" s="148">
        <v>723.02</v>
      </c>
    </row>
    <row r="610" spans="1:6" s="17" customFormat="1" ht="12.75">
      <c r="A610" s="4" t="s">
        <v>611</v>
      </c>
      <c r="B610" s="39" t="s">
        <v>275</v>
      </c>
      <c r="C610" s="39" t="s">
        <v>610</v>
      </c>
      <c r="D610" s="39"/>
      <c r="E610" s="39"/>
      <c r="F610" s="175">
        <f>F611</f>
        <v>161.104</v>
      </c>
    </row>
    <row r="611" spans="1:6" s="17" customFormat="1" ht="36" customHeight="1">
      <c r="A611" s="7" t="s">
        <v>1062</v>
      </c>
      <c r="B611" s="40" t="s">
        <v>275</v>
      </c>
      <c r="C611" s="40" t="s">
        <v>610</v>
      </c>
      <c r="D611" s="40" t="s">
        <v>479</v>
      </c>
      <c r="E611" s="40" t="s">
        <v>273</v>
      </c>
      <c r="F611" s="148">
        <f>F612</f>
        <v>161.104</v>
      </c>
    </row>
    <row r="612" spans="1:6" s="17" customFormat="1" ht="139.5" customHeight="1">
      <c r="A612" s="7" t="s">
        <v>1061</v>
      </c>
      <c r="B612" s="40" t="s">
        <v>275</v>
      </c>
      <c r="C612" s="40" t="s">
        <v>610</v>
      </c>
      <c r="D612" s="40" t="s">
        <v>1060</v>
      </c>
      <c r="E612" s="40" t="s">
        <v>273</v>
      </c>
      <c r="F612" s="148">
        <f>F613</f>
        <v>161.104</v>
      </c>
    </row>
    <row r="613" spans="1:6" s="17" customFormat="1" ht="29.25" customHeight="1">
      <c r="A613" s="7" t="s">
        <v>31</v>
      </c>
      <c r="B613" s="40" t="s">
        <v>275</v>
      </c>
      <c r="C613" s="40" t="s">
        <v>610</v>
      </c>
      <c r="D613" s="40" t="s">
        <v>1060</v>
      </c>
      <c r="E613" s="40" t="s">
        <v>30</v>
      </c>
      <c r="F613" s="148">
        <v>161.104</v>
      </c>
    </row>
    <row r="614" spans="1:6" s="17" customFormat="1" ht="12" customHeight="1">
      <c r="A614" s="4" t="s">
        <v>213</v>
      </c>
      <c r="B614" s="39" t="s">
        <v>275</v>
      </c>
      <c r="C614" s="39" t="s">
        <v>214</v>
      </c>
      <c r="D614" s="39"/>
      <c r="E614" s="39"/>
      <c r="F614" s="145">
        <f>F615</f>
        <v>537.3000000000001</v>
      </c>
    </row>
    <row r="615" spans="1:6" s="17" customFormat="1" ht="39" customHeight="1">
      <c r="A615" s="6" t="s">
        <v>468</v>
      </c>
      <c r="B615" s="41" t="s">
        <v>275</v>
      </c>
      <c r="C615" s="41" t="s">
        <v>214</v>
      </c>
      <c r="D615" s="41" t="s">
        <v>671</v>
      </c>
      <c r="E615" s="41" t="s">
        <v>273</v>
      </c>
      <c r="F615" s="146">
        <f>F616</f>
        <v>537.3000000000001</v>
      </c>
    </row>
    <row r="616" spans="1:6" s="17" customFormat="1" ht="24.75" customHeight="1">
      <c r="A616" s="6" t="s">
        <v>215</v>
      </c>
      <c r="B616" s="41" t="s">
        <v>275</v>
      </c>
      <c r="C616" s="41" t="s">
        <v>214</v>
      </c>
      <c r="D616" s="40" t="s">
        <v>672</v>
      </c>
      <c r="E616" s="41" t="s">
        <v>273</v>
      </c>
      <c r="F616" s="146">
        <f>F617+F618</f>
        <v>537.3000000000001</v>
      </c>
    </row>
    <row r="617" spans="1:6" s="17" customFormat="1" ht="47.25" customHeight="1">
      <c r="A617" s="7" t="s">
        <v>28</v>
      </c>
      <c r="B617" s="40" t="s">
        <v>275</v>
      </c>
      <c r="C617" s="40" t="s">
        <v>214</v>
      </c>
      <c r="D617" s="40" t="s">
        <v>672</v>
      </c>
      <c r="E617" s="40" t="s">
        <v>26</v>
      </c>
      <c r="F617" s="148">
        <v>478.857</v>
      </c>
    </row>
    <row r="618" spans="1:6" s="17" customFormat="1" ht="24" customHeight="1">
      <c r="A618" s="7" t="s">
        <v>31</v>
      </c>
      <c r="B618" s="40" t="s">
        <v>275</v>
      </c>
      <c r="C618" s="40" t="s">
        <v>214</v>
      </c>
      <c r="D618" s="40" t="s">
        <v>672</v>
      </c>
      <c r="E618" s="40" t="s">
        <v>30</v>
      </c>
      <c r="F618" s="148">
        <v>58.443</v>
      </c>
    </row>
    <row r="619" spans="1:6" s="17" customFormat="1" ht="24" customHeight="1">
      <c r="A619" s="106" t="s">
        <v>336</v>
      </c>
      <c r="B619" s="1" t="s">
        <v>275</v>
      </c>
      <c r="C619" s="1" t="s">
        <v>75</v>
      </c>
      <c r="D619" s="1"/>
      <c r="E619" s="1"/>
      <c r="F619" s="149">
        <f>F620</f>
        <v>136.09</v>
      </c>
    </row>
    <row r="620" spans="1:6" s="17" customFormat="1" ht="24" customHeight="1">
      <c r="A620" s="8" t="s">
        <v>571</v>
      </c>
      <c r="B620" s="41" t="s">
        <v>275</v>
      </c>
      <c r="C620" s="41" t="s">
        <v>75</v>
      </c>
      <c r="D620" s="41" t="s">
        <v>269</v>
      </c>
      <c r="E620" s="41" t="s">
        <v>273</v>
      </c>
      <c r="F620" s="147">
        <f>F621</f>
        <v>136.09</v>
      </c>
    </row>
    <row r="621" spans="1:6" s="17" customFormat="1" ht="24" customHeight="1">
      <c r="A621" s="8" t="s">
        <v>600</v>
      </c>
      <c r="B621" s="41" t="s">
        <v>275</v>
      </c>
      <c r="C621" s="41" t="s">
        <v>75</v>
      </c>
      <c r="D621" s="41" t="s">
        <v>601</v>
      </c>
      <c r="E621" s="41" t="s">
        <v>273</v>
      </c>
      <c r="F621" s="147">
        <f>F622</f>
        <v>136.09</v>
      </c>
    </row>
    <row r="622" spans="1:6" s="17" customFormat="1" ht="24" customHeight="1">
      <c r="A622" s="9" t="s">
        <v>27</v>
      </c>
      <c r="B622" s="40" t="s">
        <v>275</v>
      </c>
      <c r="C622" s="40" t="s">
        <v>75</v>
      </c>
      <c r="D622" s="40" t="s">
        <v>601</v>
      </c>
      <c r="E622" s="40" t="s">
        <v>30</v>
      </c>
      <c r="F622" s="148">
        <v>136.09</v>
      </c>
    </row>
    <row r="623" spans="1:6" s="26" customFormat="1" ht="13.5" customHeight="1">
      <c r="A623" s="4" t="s">
        <v>337</v>
      </c>
      <c r="B623" s="39" t="s">
        <v>275</v>
      </c>
      <c r="C623" s="39" t="s">
        <v>188</v>
      </c>
      <c r="D623" s="39"/>
      <c r="E623" s="39"/>
      <c r="F623" s="145">
        <f>F624</f>
        <v>101.5</v>
      </c>
    </row>
    <row r="624" spans="1:6" s="17" customFormat="1" ht="24" customHeight="1">
      <c r="A624" s="6" t="s">
        <v>467</v>
      </c>
      <c r="B624" s="41" t="s">
        <v>275</v>
      </c>
      <c r="C624" s="41" t="s">
        <v>188</v>
      </c>
      <c r="D624" s="41" t="s">
        <v>156</v>
      </c>
      <c r="E624" s="41" t="s">
        <v>273</v>
      </c>
      <c r="F624" s="146">
        <f>F625</f>
        <v>101.5</v>
      </c>
    </row>
    <row r="625" spans="1:6" s="17" customFormat="1" ht="47.25" customHeight="1">
      <c r="A625" s="6" t="s">
        <v>466</v>
      </c>
      <c r="B625" s="41" t="s">
        <v>275</v>
      </c>
      <c r="C625" s="41" t="s">
        <v>188</v>
      </c>
      <c r="D625" s="41" t="s">
        <v>157</v>
      </c>
      <c r="E625" s="41" t="s">
        <v>273</v>
      </c>
      <c r="F625" s="146">
        <f>F626</f>
        <v>101.5</v>
      </c>
    </row>
    <row r="626" spans="1:6" s="17" customFormat="1" ht="35.25" customHeight="1">
      <c r="A626" s="6" t="s">
        <v>90</v>
      </c>
      <c r="B626" s="41" t="s">
        <v>275</v>
      </c>
      <c r="C626" s="41" t="s">
        <v>188</v>
      </c>
      <c r="D626" s="41" t="s">
        <v>431</v>
      </c>
      <c r="E626" s="41" t="s">
        <v>273</v>
      </c>
      <c r="F626" s="146">
        <f>F627</f>
        <v>101.5</v>
      </c>
    </row>
    <row r="627" spans="1:6" s="17" customFormat="1" ht="24" customHeight="1">
      <c r="A627" s="7" t="s">
        <v>27</v>
      </c>
      <c r="B627" s="40" t="s">
        <v>275</v>
      </c>
      <c r="C627" s="40" t="s">
        <v>188</v>
      </c>
      <c r="D627" s="40" t="s">
        <v>431</v>
      </c>
      <c r="E627" s="40" t="s">
        <v>30</v>
      </c>
      <c r="F627" s="148">
        <v>101.5</v>
      </c>
    </row>
    <row r="628" spans="1:6" s="17" customFormat="1" ht="14.25" customHeight="1">
      <c r="A628" s="4" t="s">
        <v>339</v>
      </c>
      <c r="B628" s="39" t="s">
        <v>275</v>
      </c>
      <c r="C628" s="39" t="s">
        <v>189</v>
      </c>
      <c r="D628" s="40"/>
      <c r="E628" s="1"/>
      <c r="F628" s="145">
        <f>F629</f>
        <v>42</v>
      </c>
    </row>
    <row r="629" spans="1:6" s="17" customFormat="1" ht="24" customHeight="1">
      <c r="A629" s="6" t="s">
        <v>805</v>
      </c>
      <c r="B629" s="41" t="s">
        <v>275</v>
      </c>
      <c r="C629" s="41" t="s">
        <v>189</v>
      </c>
      <c r="D629" s="41" t="s">
        <v>257</v>
      </c>
      <c r="E629" s="41" t="s">
        <v>273</v>
      </c>
      <c r="F629" s="147">
        <f>F630</f>
        <v>42</v>
      </c>
    </row>
    <row r="630" spans="1:6" s="17" customFormat="1" ht="24" customHeight="1">
      <c r="A630" s="7" t="s">
        <v>27</v>
      </c>
      <c r="B630" s="40" t="s">
        <v>275</v>
      </c>
      <c r="C630" s="40" t="s">
        <v>189</v>
      </c>
      <c r="D630" s="40" t="s">
        <v>257</v>
      </c>
      <c r="E630" s="40" t="s">
        <v>30</v>
      </c>
      <c r="F630" s="148">
        <v>42</v>
      </c>
    </row>
    <row r="631" spans="1:6" s="17" customFormat="1" ht="12.75">
      <c r="A631" s="4" t="s">
        <v>118</v>
      </c>
      <c r="B631" s="39" t="s">
        <v>275</v>
      </c>
      <c r="C631" s="39" t="s">
        <v>65</v>
      </c>
      <c r="D631" s="40"/>
      <c r="E631" s="40"/>
      <c r="F631" s="145">
        <f>F632</f>
        <v>255.213</v>
      </c>
    </row>
    <row r="632" spans="1:6" s="17" customFormat="1" ht="12.75">
      <c r="A632" s="6" t="s">
        <v>142</v>
      </c>
      <c r="B632" s="41" t="s">
        <v>275</v>
      </c>
      <c r="C632" s="41" t="s">
        <v>65</v>
      </c>
      <c r="D632" s="41" t="s">
        <v>92</v>
      </c>
      <c r="E632" s="40"/>
      <c r="F632" s="146">
        <f>F633</f>
        <v>255.213</v>
      </c>
    </row>
    <row r="633" spans="1:6" s="17" customFormat="1" ht="22.5">
      <c r="A633" s="6" t="s">
        <v>100</v>
      </c>
      <c r="B633" s="41" t="s">
        <v>275</v>
      </c>
      <c r="C633" s="41" t="s">
        <v>65</v>
      </c>
      <c r="D633" s="41" t="s">
        <v>101</v>
      </c>
      <c r="E633" s="40"/>
      <c r="F633" s="146">
        <f>F634</f>
        <v>255.213</v>
      </c>
    </row>
    <row r="634" spans="1:6" s="17" customFormat="1" ht="12.75">
      <c r="A634" s="6" t="s">
        <v>66</v>
      </c>
      <c r="B634" s="41" t="s">
        <v>275</v>
      </c>
      <c r="C634" s="41" t="s">
        <v>65</v>
      </c>
      <c r="D634" s="41" t="s">
        <v>102</v>
      </c>
      <c r="E634" s="41" t="s">
        <v>273</v>
      </c>
      <c r="F634" s="146">
        <f>F635</f>
        <v>255.213</v>
      </c>
    </row>
    <row r="635" spans="1:6" s="17" customFormat="1" ht="12" customHeight="1">
      <c r="A635" s="7" t="s">
        <v>24</v>
      </c>
      <c r="B635" s="40" t="s">
        <v>275</v>
      </c>
      <c r="C635" s="40" t="s">
        <v>65</v>
      </c>
      <c r="D635" s="40" t="s">
        <v>102</v>
      </c>
      <c r="E635" s="40" t="s">
        <v>23</v>
      </c>
      <c r="F635" s="148">
        <v>255.213</v>
      </c>
    </row>
    <row r="636" spans="1:6" s="17" customFormat="1" ht="11.25" customHeight="1">
      <c r="A636" s="4" t="s">
        <v>219</v>
      </c>
      <c r="B636" s="39" t="s">
        <v>275</v>
      </c>
      <c r="C636" s="39" t="s">
        <v>217</v>
      </c>
      <c r="D636" s="39"/>
      <c r="E636" s="39"/>
      <c r="F636" s="145">
        <f>F637</f>
        <v>1258</v>
      </c>
    </row>
    <row r="637" spans="1:6" s="19" customFormat="1" ht="24.75" customHeight="1">
      <c r="A637" s="6" t="s">
        <v>806</v>
      </c>
      <c r="B637" s="41" t="s">
        <v>275</v>
      </c>
      <c r="C637" s="41" t="s">
        <v>217</v>
      </c>
      <c r="D637" s="41" t="s">
        <v>472</v>
      </c>
      <c r="E637" s="41" t="s">
        <v>273</v>
      </c>
      <c r="F637" s="146">
        <f>F638+F639</f>
        <v>1258</v>
      </c>
    </row>
    <row r="638" spans="1:6" s="19" customFormat="1" ht="24.75" customHeight="1">
      <c r="A638" s="7" t="s">
        <v>27</v>
      </c>
      <c r="B638" s="41" t="s">
        <v>275</v>
      </c>
      <c r="C638" s="41" t="s">
        <v>217</v>
      </c>
      <c r="D638" s="41" t="s">
        <v>472</v>
      </c>
      <c r="E638" s="41" t="s">
        <v>30</v>
      </c>
      <c r="F638" s="148">
        <v>0</v>
      </c>
    </row>
    <row r="639" spans="1:6" s="17" customFormat="1" ht="24.75" customHeight="1">
      <c r="A639" s="7" t="s">
        <v>115</v>
      </c>
      <c r="B639" s="40" t="s">
        <v>275</v>
      </c>
      <c r="C639" s="40" t="s">
        <v>217</v>
      </c>
      <c r="D639" s="40" t="s">
        <v>472</v>
      </c>
      <c r="E639" s="40" t="s">
        <v>29</v>
      </c>
      <c r="F639" s="148">
        <v>1258</v>
      </c>
    </row>
    <row r="640" spans="1:6" ht="28.5" customHeight="1">
      <c r="A640" s="3" t="s">
        <v>164</v>
      </c>
      <c r="B640" s="72" t="s">
        <v>165</v>
      </c>
      <c r="C640" s="72" t="s">
        <v>237</v>
      </c>
      <c r="D640" s="72"/>
      <c r="E640" s="72" t="s">
        <v>237</v>
      </c>
      <c r="F640" s="151">
        <f>F641+F649+F656+F663+F669+F675+F660+F666</f>
        <v>68630.985</v>
      </c>
    </row>
    <row r="641" spans="1:6" s="17" customFormat="1" ht="32.25">
      <c r="A641" s="4" t="s">
        <v>68</v>
      </c>
      <c r="B641" s="39" t="s">
        <v>165</v>
      </c>
      <c r="C641" s="39" t="s">
        <v>69</v>
      </c>
      <c r="D641" s="39"/>
      <c r="E641" s="39" t="s">
        <v>237</v>
      </c>
      <c r="F641" s="145">
        <f>F642</f>
        <v>16388.244000000002</v>
      </c>
    </row>
    <row r="642" spans="1:6" s="17" customFormat="1" ht="12.75">
      <c r="A642" s="6" t="s">
        <v>142</v>
      </c>
      <c r="B642" s="41" t="s">
        <v>165</v>
      </c>
      <c r="C642" s="41" t="s">
        <v>69</v>
      </c>
      <c r="D642" s="41" t="s">
        <v>92</v>
      </c>
      <c r="E642" s="41" t="s">
        <v>273</v>
      </c>
      <c r="F642" s="146">
        <f>F643</f>
        <v>16388.244000000002</v>
      </c>
    </row>
    <row r="643" spans="1:6" s="17" customFormat="1" ht="12.75">
      <c r="A643" s="6" t="s">
        <v>91</v>
      </c>
      <c r="B643" s="41" t="s">
        <v>165</v>
      </c>
      <c r="C643" s="41" t="s">
        <v>69</v>
      </c>
      <c r="D643" s="41" t="s">
        <v>93</v>
      </c>
      <c r="E643" s="41" t="s">
        <v>273</v>
      </c>
      <c r="F643" s="146">
        <f>F644</f>
        <v>16388.244000000002</v>
      </c>
    </row>
    <row r="644" spans="1:6" s="17" customFormat="1" ht="12.75" customHeight="1">
      <c r="A644" s="6" t="s">
        <v>272</v>
      </c>
      <c r="B644" s="41" t="s">
        <v>165</v>
      </c>
      <c r="C644" s="41" t="s">
        <v>69</v>
      </c>
      <c r="D644" s="41" t="s">
        <v>94</v>
      </c>
      <c r="E644" s="41" t="s">
        <v>273</v>
      </c>
      <c r="F644" s="146">
        <f>F645</f>
        <v>16388.244000000002</v>
      </c>
    </row>
    <row r="645" spans="1:6" s="17" customFormat="1" ht="21.75" customHeight="1">
      <c r="A645" s="6" t="s">
        <v>97</v>
      </c>
      <c r="B645" s="41" t="s">
        <v>165</v>
      </c>
      <c r="C645" s="41" t="s">
        <v>69</v>
      </c>
      <c r="D645" s="41" t="s">
        <v>95</v>
      </c>
      <c r="E645" s="41" t="s">
        <v>273</v>
      </c>
      <c r="F645" s="146">
        <f>F646+F647+F648</f>
        <v>16388.244000000002</v>
      </c>
    </row>
    <row r="646" spans="1:6" s="17" customFormat="1" ht="45">
      <c r="A646" s="7" t="s">
        <v>28</v>
      </c>
      <c r="B646" s="40" t="s">
        <v>165</v>
      </c>
      <c r="C646" s="40" t="s">
        <v>69</v>
      </c>
      <c r="D646" s="40" t="s">
        <v>95</v>
      </c>
      <c r="E646" s="40" t="s">
        <v>26</v>
      </c>
      <c r="F646" s="148">
        <v>14885.101</v>
      </c>
    </row>
    <row r="647" spans="1:6" s="17" customFormat="1" ht="21.75" customHeight="1">
      <c r="A647" s="7" t="s">
        <v>27</v>
      </c>
      <c r="B647" s="40" t="s">
        <v>165</v>
      </c>
      <c r="C647" s="40" t="s">
        <v>69</v>
      </c>
      <c r="D647" s="40" t="s">
        <v>95</v>
      </c>
      <c r="E647" s="40" t="s">
        <v>30</v>
      </c>
      <c r="F647" s="148">
        <v>1501.499</v>
      </c>
    </row>
    <row r="648" spans="1:6" s="17" customFormat="1" ht="14.25" customHeight="1">
      <c r="A648" s="7" t="s">
        <v>22</v>
      </c>
      <c r="B648" s="40" t="s">
        <v>165</v>
      </c>
      <c r="C648" s="40" t="s">
        <v>69</v>
      </c>
      <c r="D648" s="40" t="s">
        <v>95</v>
      </c>
      <c r="E648" s="40" t="s">
        <v>21</v>
      </c>
      <c r="F648" s="148">
        <v>1.644</v>
      </c>
    </row>
    <row r="649" spans="1:6" s="17" customFormat="1" ht="14.25" customHeight="1">
      <c r="A649" s="4" t="s">
        <v>52</v>
      </c>
      <c r="B649" s="39" t="s">
        <v>944</v>
      </c>
      <c r="C649" s="39" t="s">
        <v>187</v>
      </c>
      <c r="D649" s="40"/>
      <c r="E649" s="40"/>
      <c r="F649" s="145">
        <f>F650+F652+F654</f>
        <v>444.883</v>
      </c>
    </row>
    <row r="650" spans="1:6" s="17" customFormat="1" ht="36.75" customHeight="1">
      <c r="A650" s="6" t="s">
        <v>544</v>
      </c>
      <c r="B650" s="41" t="s">
        <v>165</v>
      </c>
      <c r="C650" s="41" t="s">
        <v>187</v>
      </c>
      <c r="D650" s="41" t="s">
        <v>252</v>
      </c>
      <c r="E650" s="41" t="s">
        <v>273</v>
      </c>
      <c r="F650" s="147">
        <f>F651</f>
        <v>324</v>
      </c>
    </row>
    <row r="651" spans="1:6" s="17" customFormat="1" ht="14.25" customHeight="1">
      <c r="A651" s="7" t="s">
        <v>25</v>
      </c>
      <c r="B651" s="41" t="s">
        <v>165</v>
      </c>
      <c r="C651" s="41" t="s">
        <v>187</v>
      </c>
      <c r="D651" s="41" t="s">
        <v>252</v>
      </c>
      <c r="E651" s="40" t="s">
        <v>274</v>
      </c>
      <c r="F651" s="148">
        <v>324</v>
      </c>
    </row>
    <row r="652" spans="1:6" s="17" customFormat="1" ht="24.75" customHeight="1">
      <c r="A652" s="135" t="s">
        <v>1003</v>
      </c>
      <c r="B652" s="168" t="s">
        <v>165</v>
      </c>
      <c r="C652" s="168" t="s">
        <v>187</v>
      </c>
      <c r="D652" s="168" t="s">
        <v>1002</v>
      </c>
      <c r="E652" s="168" t="s">
        <v>273</v>
      </c>
      <c r="F652" s="148">
        <f>F653</f>
        <v>83.583</v>
      </c>
    </row>
    <row r="653" spans="1:6" s="17" customFormat="1" ht="54.75" customHeight="1">
      <c r="A653" s="7" t="s">
        <v>28</v>
      </c>
      <c r="B653" s="168" t="s">
        <v>165</v>
      </c>
      <c r="C653" s="168" t="s">
        <v>187</v>
      </c>
      <c r="D653" s="168" t="s">
        <v>1002</v>
      </c>
      <c r="E653" s="168" t="s">
        <v>26</v>
      </c>
      <c r="F653" s="148">
        <v>83.583</v>
      </c>
    </row>
    <row r="654" spans="1:6" s="17" customFormat="1" ht="20.25" customHeight="1">
      <c r="A654" s="7" t="s">
        <v>212</v>
      </c>
      <c r="B654" s="40" t="s">
        <v>165</v>
      </c>
      <c r="C654" s="40" t="s">
        <v>187</v>
      </c>
      <c r="D654" s="40" t="s">
        <v>104</v>
      </c>
      <c r="E654" s="168" t="s">
        <v>273</v>
      </c>
      <c r="F654" s="148">
        <f>F655</f>
        <v>37.3</v>
      </c>
    </row>
    <row r="655" spans="1:6" s="17" customFormat="1" ht="22.5" customHeight="1">
      <c r="A655" s="7" t="s">
        <v>22</v>
      </c>
      <c r="B655" s="40" t="s">
        <v>165</v>
      </c>
      <c r="C655" s="40" t="s">
        <v>187</v>
      </c>
      <c r="D655" s="40" t="s">
        <v>104</v>
      </c>
      <c r="E655" s="40" t="s">
        <v>21</v>
      </c>
      <c r="F655" s="148">
        <v>37.3</v>
      </c>
    </row>
    <row r="656" spans="1:6" s="17" customFormat="1" ht="12.75" customHeight="1">
      <c r="A656" s="4" t="s">
        <v>209</v>
      </c>
      <c r="B656" s="39" t="s">
        <v>165</v>
      </c>
      <c r="C656" s="39" t="s">
        <v>208</v>
      </c>
      <c r="D656" s="39"/>
      <c r="E656" s="39"/>
      <c r="F656" s="145">
        <f>F657</f>
        <v>2437.1</v>
      </c>
    </row>
    <row r="657" spans="1:6" s="17" customFormat="1" ht="36" customHeight="1">
      <c r="A657" s="6" t="s">
        <v>478</v>
      </c>
      <c r="B657" s="41" t="s">
        <v>165</v>
      </c>
      <c r="C657" s="41" t="s">
        <v>208</v>
      </c>
      <c r="D657" s="41" t="s">
        <v>479</v>
      </c>
      <c r="E657" s="40"/>
      <c r="F657" s="146">
        <f>F658</f>
        <v>2437.1</v>
      </c>
    </row>
    <row r="658" spans="1:6" s="17" customFormat="1" ht="24" customHeight="1">
      <c r="A658" s="6" t="s">
        <v>476</v>
      </c>
      <c r="B658" s="41" t="s">
        <v>165</v>
      </c>
      <c r="C658" s="41" t="s">
        <v>208</v>
      </c>
      <c r="D658" s="41" t="s">
        <v>475</v>
      </c>
      <c r="E658" s="41" t="s">
        <v>273</v>
      </c>
      <c r="F658" s="146">
        <f>F659</f>
        <v>2437.1</v>
      </c>
    </row>
    <row r="659" spans="1:6" s="17" customFormat="1" ht="12" customHeight="1">
      <c r="A659" s="7" t="s">
        <v>25</v>
      </c>
      <c r="B659" s="41" t="s">
        <v>165</v>
      </c>
      <c r="C659" s="40" t="s">
        <v>208</v>
      </c>
      <c r="D659" s="40" t="s">
        <v>475</v>
      </c>
      <c r="E659" s="40" t="s">
        <v>274</v>
      </c>
      <c r="F659" s="148">
        <v>2437.1</v>
      </c>
    </row>
    <row r="660" spans="1:6" s="17" customFormat="1" ht="39.75" customHeight="1">
      <c r="A660" s="4" t="s">
        <v>195</v>
      </c>
      <c r="B660" s="39" t="s">
        <v>165</v>
      </c>
      <c r="C660" s="1" t="s">
        <v>194</v>
      </c>
      <c r="D660" s="40"/>
      <c r="E660" s="40"/>
      <c r="F660" s="153">
        <f>F661</f>
        <v>3</v>
      </c>
    </row>
    <row r="661" spans="1:6" s="17" customFormat="1" ht="68.25" customHeight="1">
      <c r="A661" s="6" t="s">
        <v>540</v>
      </c>
      <c r="B661" s="41" t="s">
        <v>165</v>
      </c>
      <c r="C661" s="41" t="s">
        <v>194</v>
      </c>
      <c r="D661" s="41" t="s">
        <v>253</v>
      </c>
      <c r="E661" s="40" t="s">
        <v>273</v>
      </c>
      <c r="F661" s="148">
        <f>F662</f>
        <v>3</v>
      </c>
    </row>
    <row r="662" spans="1:6" s="17" customFormat="1" ht="12" customHeight="1">
      <c r="A662" s="7" t="s">
        <v>25</v>
      </c>
      <c r="B662" s="40" t="s">
        <v>165</v>
      </c>
      <c r="C662" s="40" t="s">
        <v>194</v>
      </c>
      <c r="D662" s="40" t="s">
        <v>253</v>
      </c>
      <c r="E662" s="40" t="s">
        <v>274</v>
      </c>
      <c r="F662" s="148">
        <v>3</v>
      </c>
    </row>
    <row r="663" spans="1:6" s="17" customFormat="1" ht="33.75" customHeight="1">
      <c r="A663" s="4" t="s">
        <v>611</v>
      </c>
      <c r="B663" s="39" t="s">
        <v>165</v>
      </c>
      <c r="C663" s="39" t="s">
        <v>610</v>
      </c>
      <c r="D663" s="40"/>
      <c r="E663" s="40"/>
      <c r="F663" s="145">
        <f>F664</f>
        <v>8191.946</v>
      </c>
    </row>
    <row r="664" spans="1:6" s="17" customFormat="1" ht="56.25" customHeight="1">
      <c r="A664" s="6" t="s">
        <v>540</v>
      </c>
      <c r="B664" s="41" t="s">
        <v>165</v>
      </c>
      <c r="C664" s="41" t="s">
        <v>610</v>
      </c>
      <c r="D664" s="41" t="s">
        <v>253</v>
      </c>
      <c r="E664" s="41" t="s">
        <v>273</v>
      </c>
      <c r="F664" s="146">
        <f>F665</f>
        <v>8191.946</v>
      </c>
    </row>
    <row r="665" spans="1:6" s="17" customFormat="1" ht="12" customHeight="1">
      <c r="A665" s="7" t="s">
        <v>25</v>
      </c>
      <c r="B665" s="40" t="s">
        <v>165</v>
      </c>
      <c r="C665" s="40" t="s">
        <v>610</v>
      </c>
      <c r="D665" s="40" t="s">
        <v>253</v>
      </c>
      <c r="E665" s="40" t="s">
        <v>274</v>
      </c>
      <c r="F665" s="148">
        <v>8191.946</v>
      </c>
    </row>
    <row r="666" spans="1:6" s="17" customFormat="1" ht="12" customHeight="1">
      <c r="A666" s="4" t="s">
        <v>210</v>
      </c>
      <c r="B666" s="39" t="s">
        <v>165</v>
      </c>
      <c r="C666" s="39" t="s">
        <v>56</v>
      </c>
      <c r="D666" s="39"/>
      <c r="E666" s="39"/>
      <c r="F666" s="175">
        <f>F667</f>
        <v>55</v>
      </c>
    </row>
    <row r="667" spans="1:6" s="17" customFormat="1" ht="49.5" customHeight="1">
      <c r="A667" s="6" t="s">
        <v>300</v>
      </c>
      <c r="B667" s="40" t="s">
        <v>165</v>
      </c>
      <c r="C667" s="40" t="s">
        <v>56</v>
      </c>
      <c r="D667" s="40" t="s">
        <v>287</v>
      </c>
      <c r="E667" s="40" t="s">
        <v>273</v>
      </c>
      <c r="F667" s="148">
        <f>F668</f>
        <v>55</v>
      </c>
    </row>
    <row r="668" spans="1:6" s="17" customFormat="1" ht="12" customHeight="1">
      <c r="A668" s="7" t="s">
        <v>25</v>
      </c>
      <c r="B668" s="40" t="s">
        <v>165</v>
      </c>
      <c r="C668" s="40" t="s">
        <v>56</v>
      </c>
      <c r="D668" s="40" t="s">
        <v>287</v>
      </c>
      <c r="E668" s="40" t="s">
        <v>274</v>
      </c>
      <c r="F668" s="148">
        <v>55</v>
      </c>
    </row>
    <row r="669" spans="1:6" s="26" customFormat="1" ht="20.25" customHeight="1">
      <c r="A669" s="4" t="s">
        <v>137</v>
      </c>
      <c r="B669" s="39" t="s">
        <v>165</v>
      </c>
      <c r="C669" s="39" t="s">
        <v>135</v>
      </c>
      <c r="D669" s="39"/>
      <c r="E669" s="39"/>
      <c r="F669" s="145">
        <f>F670+F673</f>
        <v>2066.112</v>
      </c>
    </row>
    <row r="670" spans="1:6" s="26" customFormat="1" ht="39" customHeight="1">
      <c r="A670" s="6" t="s">
        <v>804</v>
      </c>
      <c r="B670" s="40" t="s">
        <v>165</v>
      </c>
      <c r="C670" s="40" t="s">
        <v>135</v>
      </c>
      <c r="D670" s="40" t="s">
        <v>243</v>
      </c>
      <c r="E670" s="40" t="s">
        <v>273</v>
      </c>
      <c r="F670" s="147">
        <f>F671</f>
        <v>200</v>
      </c>
    </row>
    <row r="671" spans="1:6" s="26" customFormat="1" ht="28.5" customHeight="1">
      <c r="A671" s="6" t="s">
        <v>293</v>
      </c>
      <c r="B671" s="40" t="s">
        <v>165</v>
      </c>
      <c r="C671" s="40" t="s">
        <v>135</v>
      </c>
      <c r="D671" s="40" t="s">
        <v>246</v>
      </c>
      <c r="E671" s="40" t="s">
        <v>273</v>
      </c>
      <c r="F671" s="147">
        <f>F672</f>
        <v>200</v>
      </c>
    </row>
    <row r="672" spans="1:6" s="26" customFormat="1" ht="20.25" customHeight="1">
      <c r="A672" s="7" t="s">
        <v>25</v>
      </c>
      <c r="B672" s="40" t="s">
        <v>165</v>
      </c>
      <c r="C672" s="40" t="s">
        <v>135</v>
      </c>
      <c r="D672" s="40" t="s">
        <v>246</v>
      </c>
      <c r="E672" s="40" t="s">
        <v>274</v>
      </c>
      <c r="F672" s="147">
        <v>200</v>
      </c>
    </row>
    <row r="673" spans="1:6" s="19" customFormat="1" ht="44.25" customHeight="1">
      <c r="A673" s="6" t="s">
        <v>300</v>
      </c>
      <c r="B673" s="41" t="s">
        <v>165</v>
      </c>
      <c r="C673" s="41" t="s">
        <v>135</v>
      </c>
      <c r="D673" s="41" t="s">
        <v>287</v>
      </c>
      <c r="E673" s="41" t="s">
        <v>273</v>
      </c>
      <c r="F673" s="146">
        <f>F674</f>
        <v>1866.112</v>
      </c>
    </row>
    <row r="674" spans="1:6" s="18" customFormat="1" ht="12.75" customHeight="1">
      <c r="A674" s="7" t="s">
        <v>25</v>
      </c>
      <c r="B674" s="40" t="s">
        <v>165</v>
      </c>
      <c r="C674" s="40" t="s">
        <v>135</v>
      </c>
      <c r="D674" s="40" t="s">
        <v>287</v>
      </c>
      <c r="E674" s="40" t="s">
        <v>274</v>
      </c>
      <c r="F674" s="148">
        <v>1866.112</v>
      </c>
    </row>
    <row r="675" spans="1:6" s="17" customFormat="1" ht="33.75" customHeight="1">
      <c r="A675" s="4" t="s">
        <v>190</v>
      </c>
      <c r="B675" s="39" t="s">
        <v>165</v>
      </c>
      <c r="C675" s="39" t="s">
        <v>185</v>
      </c>
      <c r="D675" s="39"/>
      <c r="E675" s="39"/>
      <c r="F675" s="145">
        <f>F676+F684</f>
        <v>39044.7</v>
      </c>
    </row>
    <row r="676" spans="1:6" s="17" customFormat="1" ht="31.5">
      <c r="A676" s="4" t="s">
        <v>191</v>
      </c>
      <c r="B676" s="39" t="s">
        <v>165</v>
      </c>
      <c r="C676" s="39" t="s">
        <v>186</v>
      </c>
      <c r="D676" s="39"/>
      <c r="E676" s="39" t="s">
        <v>237</v>
      </c>
      <c r="F676" s="145">
        <f>F677+F680</f>
        <v>25700.5</v>
      </c>
    </row>
    <row r="677" spans="1:6" s="17" customFormat="1" ht="33.75">
      <c r="A677" s="6" t="s">
        <v>288</v>
      </c>
      <c r="B677" s="41" t="s">
        <v>165</v>
      </c>
      <c r="C677" s="41" t="s">
        <v>186</v>
      </c>
      <c r="D677" s="41" t="s">
        <v>155</v>
      </c>
      <c r="E677" s="41" t="s">
        <v>273</v>
      </c>
      <c r="F677" s="146">
        <f>F678</f>
        <v>21413</v>
      </c>
    </row>
    <row r="678" spans="1:6" s="17" customFormat="1" ht="33.75">
      <c r="A678" s="6" t="s">
        <v>127</v>
      </c>
      <c r="B678" s="41" t="s">
        <v>165</v>
      </c>
      <c r="C678" s="41" t="s">
        <v>186</v>
      </c>
      <c r="D678" s="40" t="s">
        <v>674</v>
      </c>
      <c r="E678" s="41" t="s">
        <v>273</v>
      </c>
      <c r="F678" s="146">
        <f>F679</f>
        <v>21413</v>
      </c>
    </row>
    <row r="679" spans="1:6" s="17" customFormat="1" ht="12.75">
      <c r="A679" s="7" t="s">
        <v>25</v>
      </c>
      <c r="B679" s="40" t="s">
        <v>165</v>
      </c>
      <c r="C679" s="40" t="s">
        <v>186</v>
      </c>
      <c r="D679" s="40" t="s">
        <v>674</v>
      </c>
      <c r="E679" s="40" t="s">
        <v>274</v>
      </c>
      <c r="F679" s="148">
        <v>21413</v>
      </c>
    </row>
    <row r="680" spans="1:6" s="17" customFormat="1" ht="12.75">
      <c r="A680" s="6" t="s">
        <v>142</v>
      </c>
      <c r="B680" s="41" t="s">
        <v>165</v>
      </c>
      <c r="C680" s="41" t="s">
        <v>186</v>
      </c>
      <c r="D680" s="41" t="s">
        <v>92</v>
      </c>
      <c r="E680" s="41" t="s">
        <v>273</v>
      </c>
      <c r="F680" s="146">
        <f>F681</f>
        <v>4287.5</v>
      </c>
    </row>
    <row r="681" spans="1:6" s="17" customFormat="1" ht="12.75">
      <c r="A681" s="6" t="s">
        <v>151</v>
      </c>
      <c r="B681" s="41" t="s">
        <v>165</v>
      </c>
      <c r="C681" s="41" t="s">
        <v>186</v>
      </c>
      <c r="D681" s="41" t="s">
        <v>152</v>
      </c>
      <c r="E681" s="41" t="s">
        <v>273</v>
      </c>
      <c r="F681" s="146">
        <f>F682</f>
        <v>4287.5</v>
      </c>
    </row>
    <row r="682" spans="1:6" s="17" customFormat="1" ht="12.75">
      <c r="A682" s="6" t="s">
        <v>154</v>
      </c>
      <c r="B682" s="41" t="s">
        <v>165</v>
      </c>
      <c r="C682" s="41" t="s">
        <v>186</v>
      </c>
      <c r="D682" s="41" t="s">
        <v>153</v>
      </c>
      <c r="E682" s="41" t="s">
        <v>273</v>
      </c>
      <c r="F682" s="146">
        <f>F683</f>
        <v>4287.5</v>
      </c>
    </row>
    <row r="683" spans="1:6" s="17" customFormat="1" ht="12.75">
      <c r="A683" s="7" t="s">
        <v>25</v>
      </c>
      <c r="B683" s="40" t="s">
        <v>165</v>
      </c>
      <c r="C683" s="40" t="s">
        <v>186</v>
      </c>
      <c r="D683" s="40" t="s">
        <v>153</v>
      </c>
      <c r="E683" s="40" t="s">
        <v>274</v>
      </c>
      <c r="F683" s="148">
        <v>4287.5</v>
      </c>
    </row>
    <row r="684" spans="1:6" s="26" customFormat="1" ht="21">
      <c r="A684" s="4" t="s">
        <v>513</v>
      </c>
      <c r="B684" s="39" t="s">
        <v>165</v>
      </c>
      <c r="C684" s="39" t="s">
        <v>512</v>
      </c>
      <c r="D684" s="39"/>
      <c r="E684" s="39"/>
      <c r="F684" s="145">
        <f>F685</f>
        <v>13344.2</v>
      </c>
    </row>
    <row r="685" spans="1:6" s="17" customFormat="1" ht="12.75">
      <c r="A685" s="6" t="s">
        <v>142</v>
      </c>
      <c r="B685" s="41" t="s">
        <v>165</v>
      </c>
      <c r="C685" s="41" t="s">
        <v>512</v>
      </c>
      <c r="D685" s="41" t="s">
        <v>92</v>
      </c>
      <c r="E685" s="41" t="s">
        <v>273</v>
      </c>
      <c r="F685" s="146">
        <f>F686</f>
        <v>13344.2</v>
      </c>
    </row>
    <row r="686" spans="1:6" s="19" customFormat="1" ht="73.5" customHeight="1">
      <c r="A686" s="32" t="s">
        <v>509</v>
      </c>
      <c r="B686" s="41" t="s">
        <v>165</v>
      </c>
      <c r="C686" s="41" t="s">
        <v>512</v>
      </c>
      <c r="D686" s="41" t="s">
        <v>510</v>
      </c>
      <c r="E686" s="41" t="s">
        <v>273</v>
      </c>
      <c r="F686" s="146">
        <f>F687</f>
        <v>13344.2</v>
      </c>
    </row>
    <row r="687" spans="1:6" s="17" customFormat="1" ht="12.75">
      <c r="A687" s="7" t="s">
        <v>25</v>
      </c>
      <c r="B687" s="40" t="s">
        <v>165</v>
      </c>
      <c r="C687" s="40" t="s">
        <v>512</v>
      </c>
      <c r="D687" s="40" t="s">
        <v>510</v>
      </c>
      <c r="E687" s="40" t="s">
        <v>274</v>
      </c>
      <c r="F687" s="148">
        <v>13344.2</v>
      </c>
    </row>
    <row r="688" spans="1:6" ht="28.5" customHeight="1">
      <c r="A688" s="3" t="s">
        <v>378</v>
      </c>
      <c r="B688" s="67" t="s">
        <v>301</v>
      </c>
      <c r="C688" s="68" t="s">
        <v>237</v>
      </c>
      <c r="D688" s="68"/>
      <c r="E688" s="68" t="s">
        <v>237</v>
      </c>
      <c r="F688" s="144">
        <f>F689</f>
        <v>906.9449999999999</v>
      </c>
    </row>
    <row r="689" spans="1:6" ht="34.5" customHeight="1">
      <c r="A689" s="4" t="s">
        <v>68</v>
      </c>
      <c r="B689" s="69" t="s">
        <v>301</v>
      </c>
      <c r="C689" s="39" t="s">
        <v>69</v>
      </c>
      <c r="D689" s="39"/>
      <c r="E689" s="39" t="s">
        <v>237</v>
      </c>
      <c r="F689" s="145">
        <f>F690</f>
        <v>906.9449999999999</v>
      </c>
    </row>
    <row r="690" spans="1:6" ht="12" customHeight="1">
      <c r="A690" s="6" t="s">
        <v>142</v>
      </c>
      <c r="B690" s="70" t="s">
        <v>301</v>
      </c>
      <c r="C690" s="41" t="s">
        <v>69</v>
      </c>
      <c r="D690" s="41" t="s">
        <v>92</v>
      </c>
      <c r="E690" s="39"/>
      <c r="F690" s="146">
        <f>F691</f>
        <v>906.9449999999999</v>
      </c>
    </row>
    <row r="691" spans="1:6" ht="12.75" customHeight="1">
      <c r="A691" s="6" t="s">
        <v>91</v>
      </c>
      <c r="B691" s="70" t="s">
        <v>301</v>
      </c>
      <c r="C691" s="41" t="s">
        <v>69</v>
      </c>
      <c r="D691" s="41" t="s">
        <v>93</v>
      </c>
      <c r="E691" s="39"/>
      <c r="F691" s="146">
        <f>F692</f>
        <v>906.9449999999999</v>
      </c>
    </row>
    <row r="692" spans="1:6" ht="12" customHeight="1">
      <c r="A692" s="8" t="s">
        <v>272</v>
      </c>
      <c r="B692" s="70" t="s">
        <v>301</v>
      </c>
      <c r="C692" s="41" t="s">
        <v>69</v>
      </c>
      <c r="D692" s="41" t="s">
        <v>94</v>
      </c>
      <c r="E692" s="41" t="s">
        <v>273</v>
      </c>
      <c r="F692" s="146">
        <f>F693</f>
        <v>906.9449999999999</v>
      </c>
    </row>
    <row r="693" spans="1:6" ht="21.75" customHeight="1">
      <c r="A693" s="8" t="s">
        <v>97</v>
      </c>
      <c r="B693" s="70" t="s">
        <v>301</v>
      </c>
      <c r="C693" s="41" t="s">
        <v>69</v>
      </c>
      <c r="D693" s="41" t="s">
        <v>95</v>
      </c>
      <c r="E693" s="41" t="s">
        <v>273</v>
      </c>
      <c r="F693" s="146">
        <f>F694+F695</f>
        <v>906.9449999999999</v>
      </c>
    </row>
    <row r="694" spans="1:6" ht="45" customHeight="1">
      <c r="A694" s="9" t="s">
        <v>28</v>
      </c>
      <c r="B694" s="71" t="s">
        <v>301</v>
      </c>
      <c r="C694" s="40" t="s">
        <v>69</v>
      </c>
      <c r="D694" s="41" t="s">
        <v>95</v>
      </c>
      <c r="E694" s="40" t="s">
        <v>26</v>
      </c>
      <c r="F694" s="148">
        <v>840.045</v>
      </c>
    </row>
    <row r="695" spans="1:6" ht="21.75" customHeight="1">
      <c r="A695" s="9" t="s">
        <v>27</v>
      </c>
      <c r="B695" s="71" t="s">
        <v>301</v>
      </c>
      <c r="C695" s="40" t="s">
        <v>69</v>
      </c>
      <c r="D695" s="41" t="s">
        <v>95</v>
      </c>
      <c r="E695" s="40" t="s">
        <v>30</v>
      </c>
      <c r="F695" s="148">
        <v>66.9</v>
      </c>
    </row>
    <row r="696" spans="1:6" ht="41.25" customHeight="1">
      <c r="A696" s="3" t="s">
        <v>382</v>
      </c>
      <c r="B696" s="67" t="s">
        <v>158</v>
      </c>
      <c r="C696" s="68" t="s">
        <v>237</v>
      </c>
      <c r="D696" s="68"/>
      <c r="E696" s="68" t="s">
        <v>237</v>
      </c>
      <c r="F696" s="161">
        <f>F697+F700+F707+F750+F768</f>
        <v>231853.208</v>
      </c>
    </row>
    <row r="697" spans="1:6" ht="24" customHeight="1">
      <c r="A697" s="4" t="s">
        <v>339</v>
      </c>
      <c r="B697" s="39" t="s">
        <v>158</v>
      </c>
      <c r="C697" s="39" t="s">
        <v>189</v>
      </c>
      <c r="D697" s="40"/>
      <c r="E697" s="1"/>
      <c r="F697" s="157">
        <f>F698</f>
        <v>561.289</v>
      </c>
    </row>
    <row r="698" spans="1:6" ht="22.5" customHeight="1">
      <c r="A698" s="6" t="s">
        <v>805</v>
      </c>
      <c r="B698" s="41" t="s">
        <v>158</v>
      </c>
      <c r="C698" s="41" t="s">
        <v>189</v>
      </c>
      <c r="D698" s="41" t="s">
        <v>257</v>
      </c>
      <c r="E698" s="41" t="s">
        <v>273</v>
      </c>
      <c r="F698" s="150">
        <f>F699</f>
        <v>561.289</v>
      </c>
    </row>
    <row r="699" spans="1:6" ht="27" customHeight="1">
      <c r="A699" s="7" t="s">
        <v>115</v>
      </c>
      <c r="B699" s="40" t="s">
        <v>158</v>
      </c>
      <c r="C699" s="40" t="s">
        <v>189</v>
      </c>
      <c r="D699" s="40" t="s">
        <v>257</v>
      </c>
      <c r="E699" s="40" t="s">
        <v>29</v>
      </c>
      <c r="F699" s="150">
        <v>561.289</v>
      </c>
    </row>
    <row r="700" spans="1:6" ht="10.5" customHeight="1">
      <c r="A700" s="10" t="s">
        <v>160</v>
      </c>
      <c r="B700" s="69" t="s">
        <v>158</v>
      </c>
      <c r="C700" s="39" t="s">
        <v>161</v>
      </c>
      <c r="D700" s="39"/>
      <c r="E700" s="39" t="s">
        <v>237</v>
      </c>
      <c r="F700" s="145">
        <f>F701</f>
        <v>49160.752</v>
      </c>
    </row>
    <row r="701" spans="1:6" s="17" customFormat="1" ht="34.5" customHeight="1">
      <c r="A701" s="6" t="s">
        <v>758</v>
      </c>
      <c r="B701" s="41" t="s">
        <v>158</v>
      </c>
      <c r="C701" s="41" t="s">
        <v>161</v>
      </c>
      <c r="D701" s="41" t="s">
        <v>20</v>
      </c>
      <c r="E701" s="41" t="s">
        <v>273</v>
      </c>
      <c r="F701" s="146">
        <f>F702+F705</f>
        <v>49160.752</v>
      </c>
    </row>
    <row r="702" spans="1:6" s="17" customFormat="1" ht="38.25" customHeight="1">
      <c r="A702" s="6" t="s">
        <v>216</v>
      </c>
      <c r="B702" s="70" t="s">
        <v>158</v>
      </c>
      <c r="C702" s="41" t="s">
        <v>161</v>
      </c>
      <c r="D702" s="41" t="s">
        <v>413</v>
      </c>
      <c r="E702" s="41" t="s">
        <v>273</v>
      </c>
      <c r="F702" s="146">
        <f>F703+F704</f>
        <v>933.892</v>
      </c>
    </row>
    <row r="703" spans="1:6" s="17" customFormat="1" ht="47.25" customHeight="1">
      <c r="A703" s="7" t="s">
        <v>28</v>
      </c>
      <c r="B703" s="40" t="s">
        <v>158</v>
      </c>
      <c r="C703" s="40" t="s">
        <v>161</v>
      </c>
      <c r="D703" s="40" t="s">
        <v>413</v>
      </c>
      <c r="E703" s="40" t="s">
        <v>26</v>
      </c>
      <c r="F703" s="146">
        <v>0</v>
      </c>
    </row>
    <row r="704" spans="1:6" s="17" customFormat="1" ht="33.75" customHeight="1">
      <c r="A704" s="7" t="s">
        <v>115</v>
      </c>
      <c r="B704" s="40" t="s">
        <v>158</v>
      </c>
      <c r="C704" s="40" t="s">
        <v>161</v>
      </c>
      <c r="D704" s="40" t="s">
        <v>413</v>
      </c>
      <c r="E704" s="40" t="s">
        <v>29</v>
      </c>
      <c r="F704" s="146">
        <v>933.892</v>
      </c>
    </row>
    <row r="705" spans="1:6" s="17" customFormat="1" ht="23.25" customHeight="1">
      <c r="A705" s="6" t="s">
        <v>132</v>
      </c>
      <c r="B705" s="41" t="s">
        <v>158</v>
      </c>
      <c r="C705" s="41" t="s">
        <v>161</v>
      </c>
      <c r="D705" s="41" t="s">
        <v>398</v>
      </c>
      <c r="E705" s="41" t="s">
        <v>273</v>
      </c>
      <c r="F705" s="146">
        <f>F706</f>
        <v>48226.86</v>
      </c>
    </row>
    <row r="706" spans="1:6" s="17" customFormat="1" ht="23.25" customHeight="1">
      <c r="A706" s="7" t="s">
        <v>115</v>
      </c>
      <c r="B706" s="40" t="s">
        <v>158</v>
      </c>
      <c r="C706" s="40" t="s">
        <v>161</v>
      </c>
      <c r="D706" s="40" t="s">
        <v>398</v>
      </c>
      <c r="E706" s="40" t="s">
        <v>29</v>
      </c>
      <c r="F706" s="148">
        <v>48226.86</v>
      </c>
    </row>
    <row r="707" spans="1:6" s="17" customFormat="1" ht="12" customHeight="1">
      <c r="A707" s="4" t="s">
        <v>64</v>
      </c>
      <c r="B707" s="39" t="s">
        <v>158</v>
      </c>
      <c r="C707" s="39" t="s">
        <v>65</v>
      </c>
      <c r="D707" s="39"/>
      <c r="E707" s="39" t="s">
        <v>237</v>
      </c>
      <c r="F707" s="145">
        <f>F708+F746</f>
        <v>75232.656</v>
      </c>
    </row>
    <row r="708" spans="1:6" s="19" customFormat="1" ht="33.75">
      <c r="A708" s="6" t="s">
        <v>807</v>
      </c>
      <c r="B708" s="41" t="s">
        <v>158</v>
      </c>
      <c r="C708" s="41" t="s">
        <v>65</v>
      </c>
      <c r="D708" s="41" t="s">
        <v>20</v>
      </c>
      <c r="E708" s="41" t="s">
        <v>273</v>
      </c>
      <c r="F708" s="146">
        <f>F709+F712+F715+F718+F721+F724+F727+F730+F733+F736+F740+F743</f>
        <v>70961.171</v>
      </c>
    </row>
    <row r="709" spans="1:6" s="19" customFormat="1" ht="38.25" customHeight="1">
      <c r="A709" s="6" t="s">
        <v>34</v>
      </c>
      <c r="B709" s="41" t="s">
        <v>158</v>
      </c>
      <c r="C709" s="41" t="s">
        <v>65</v>
      </c>
      <c r="D709" s="41" t="s">
        <v>400</v>
      </c>
      <c r="E709" s="41" t="s">
        <v>273</v>
      </c>
      <c r="F709" s="146">
        <f>F710+F711</f>
        <v>11935.199999999999</v>
      </c>
    </row>
    <row r="710" spans="1:6" s="19" customFormat="1" ht="30" customHeight="1">
      <c r="A710" s="9" t="s">
        <v>27</v>
      </c>
      <c r="B710" s="40" t="s">
        <v>158</v>
      </c>
      <c r="C710" s="40" t="s">
        <v>65</v>
      </c>
      <c r="D710" s="40" t="s">
        <v>400</v>
      </c>
      <c r="E710" s="41" t="s">
        <v>30</v>
      </c>
      <c r="F710" s="148">
        <v>194.176</v>
      </c>
    </row>
    <row r="711" spans="1:6" s="19" customFormat="1" ht="12.75">
      <c r="A711" s="7" t="s">
        <v>24</v>
      </c>
      <c r="B711" s="40" t="s">
        <v>158</v>
      </c>
      <c r="C711" s="40" t="s">
        <v>65</v>
      </c>
      <c r="D711" s="40" t="s">
        <v>400</v>
      </c>
      <c r="E711" s="40" t="s">
        <v>23</v>
      </c>
      <c r="F711" s="148">
        <v>11741.024</v>
      </c>
    </row>
    <row r="712" spans="1:6" s="19" customFormat="1" ht="45.75" customHeight="1">
      <c r="A712" s="6" t="s">
        <v>47</v>
      </c>
      <c r="B712" s="41" t="s">
        <v>158</v>
      </c>
      <c r="C712" s="41" t="s">
        <v>65</v>
      </c>
      <c r="D712" s="41" t="s">
        <v>401</v>
      </c>
      <c r="E712" s="41" t="s">
        <v>273</v>
      </c>
      <c r="F712" s="146">
        <f>F713+F714</f>
        <v>678.099</v>
      </c>
    </row>
    <row r="713" spans="1:6" s="19" customFormat="1" ht="30.75" customHeight="1">
      <c r="A713" s="9" t="s">
        <v>27</v>
      </c>
      <c r="B713" s="41" t="s">
        <v>158</v>
      </c>
      <c r="C713" s="41" t="s">
        <v>65</v>
      </c>
      <c r="D713" s="41" t="s">
        <v>401</v>
      </c>
      <c r="E713" s="41" t="s">
        <v>30</v>
      </c>
      <c r="F713" s="148">
        <v>11.344</v>
      </c>
    </row>
    <row r="714" spans="1:6" s="19" customFormat="1" ht="12.75">
      <c r="A714" s="7" t="s">
        <v>24</v>
      </c>
      <c r="B714" s="40" t="s">
        <v>158</v>
      </c>
      <c r="C714" s="40" t="s">
        <v>65</v>
      </c>
      <c r="D714" s="40" t="s">
        <v>401</v>
      </c>
      <c r="E714" s="40" t="s">
        <v>23</v>
      </c>
      <c r="F714" s="148">
        <v>666.755</v>
      </c>
    </row>
    <row r="715" spans="1:6" s="19" customFormat="1" ht="33.75">
      <c r="A715" s="6" t="s">
        <v>126</v>
      </c>
      <c r="B715" s="41" t="s">
        <v>158</v>
      </c>
      <c r="C715" s="41" t="s">
        <v>65</v>
      </c>
      <c r="D715" s="41" t="s">
        <v>402</v>
      </c>
      <c r="E715" s="41" t="s">
        <v>273</v>
      </c>
      <c r="F715" s="146">
        <f>F716+F717</f>
        <v>7366.8</v>
      </c>
    </row>
    <row r="716" spans="1:6" s="19" customFormat="1" ht="25.5" customHeight="1">
      <c r="A716" s="9" t="s">
        <v>27</v>
      </c>
      <c r="B716" s="40" t="s">
        <v>158</v>
      </c>
      <c r="C716" s="40" t="s">
        <v>65</v>
      </c>
      <c r="D716" s="40" t="s">
        <v>402</v>
      </c>
      <c r="E716" s="40" t="s">
        <v>30</v>
      </c>
      <c r="F716" s="148">
        <v>121.225</v>
      </c>
    </row>
    <row r="717" spans="1:6" s="19" customFormat="1" ht="12.75">
      <c r="A717" s="7" t="s">
        <v>24</v>
      </c>
      <c r="B717" s="40" t="s">
        <v>158</v>
      </c>
      <c r="C717" s="40" t="s">
        <v>65</v>
      </c>
      <c r="D717" s="40" t="s">
        <v>402</v>
      </c>
      <c r="E717" s="40" t="s">
        <v>23</v>
      </c>
      <c r="F717" s="148">
        <v>7245.575</v>
      </c>
    </row>
    <row r="718" spans="1:6" s="19" customFormat="1" ht="57.75" customHeight="1">
      <c r="A718" s="6" t="s">
        <v>403</v>
      </c>
      <c r="B718" s="41" t="s">
        <v>158</v>
      </c>
      <c r="C718" s="41" t="s">
        <v>65</v>
      </c>
      <c r="D718" s="41" t="s">
        <v>404</v>
      </c>
      <c r="E718" s="41" t="s">
        <v>273</v>
      </c>
      <c r="F718" s="146">
        <f>F719+F720</f>
        <v>47.9</v>
      </c>
    </row>
    <row r="719" spans="1:6" s="19" customFormat="1" ht="30.75" customHeight="1">
      <c r="A719" s="9" t="s">
        <v>27</v>
      </c>
      <c r="B719" s="41" t="s">
        <v>158</v>
      </c>
      <c r="C719" s="41" t="s">
        <v>65</v>
      </c>
      <c r="D719" s="41" t="s">
        <v>404</v>
      </c>
      <c r="E719" s="41" t="s">
        <v>30</v>
      </c>
      <c r="F719" s="148">
        <v>0.737</v>
      </c>
    </row>
    <row r="720" spans="1:6" s="19" customFormat="1" ht="12.75">
      <c r="A720" s="7" t="s">
        <v>24</v>
      </c>
      <c r="B720" s="40" t="s">
        <v>158</v>
      </c>
      <c r="C720" s="40" t="s">
        <v>65</v>
      </c>
      <c r="D720" s="40" t="s">
        <v>404</v>
      </c>
      <c r="E720" s="40" t="s">
        <v>23</v>
      </c>
      <c r="F720" s="148">
        <v>47.163</v>
      </c>
    </row>
    <row r="721" spans="1:6" s="19" customFormat="1" ht="45">
      <c r="A721" s="6" t="s">
        <v>406</v>
      </c>
      <c r="B721" s="41" t="s">
        <v>158</v>
      </c>
      <c r="C721" s="41" t="s">
        <v>65</v>
      </c>
      <c r="D721" s="41" t="s">
        <v>407</v>
      </c>
      <c r="E721" s="41" t="s">
        <v>273</v>
      </c>
      <c r="F721" s="146">
        <f>F722+F723</f>
        <v>3.4099999999999997</v>
      </c>
    </row>
    <row r="722" spans="1:6" s="19" customFormat="1" ht="33.75">
      <c r="A722" s="9" t="s">
        <v>27</v>
      </c>
      <c r="B722" s="41" t="s">
        <v>158</v>
      </c>
      <c r="C722" s="41" t="s">
        <v>65</v>
      </c>
      <c r="D722" s="41" t="s">
        <v>407</v>
      </c>
      <c r="E722" s="41" t="s">
        <v>30</v>
      </c>
      <c r="F722" s="148">
        <v>0.05</v>
      </c>
    </row>
    <row r="723" spans="1:6" s="19" customFormat="1" ht="12.75">
      <c r="A723" s="7" t="s">
        <v>24</v>
      </c>
      <c r="B723" s="40" t="s">
        <v>158</v>
      </c>
      <c r="C723" s="40" t="s">
        <v>65</v>
      </c>
      <c r="D723" s="40" t="s">
        <v>407</v>
      </c>
      <c r="E723" s="40" t="s">
        <v>23</v>
      </c>
      <c r="F723" s="148">
        <v>3.36</v>
      </c>
    </row>
    <row r="724" spans="1:6" s="19" customFormat="1" ht="56.25">
      <c r="A724" s="24" t="s">
        <v>383</v>
      </c>
      <c r="B724" s="41" t="s">
        <v>158</v>
      </c>
      <c r="C724" s="41" t="s">
        <v>65</v>
      </c>
      <c r="D724" s="41" t="s">
        <v>409</v>
      </c>
      <c r="E724" s="41" t="s">
        <v>273</v>
      </c>
      <c r="F724" s="146">
        <f>F725+F726</f>
        <v>575.7</v>
      </c>
    </row>
    <row r="725" spans="1:6" s="19" customFormat="1" ht="33.75">
      <c r="A725" s="9" t="s">
        <v>27</v>
      </c>
      <c r="B725" s="41" t="s">
        <v>158</v>
      </c>
      <c r="C725" s="41" t="s">
        <v>65</v>
      </c>
      <c r="D725" s="41" t="s">
        <v>409</v>
      </c>
      <c r="E725" s="41" t="s">
        <v>30</v>
      </c>
      <c r="F725" s="148">
        <v>16.562</v>
      </c>
    </row>
    <row r="726" spans="1:6" s="19" customFormat="1" ht="12.75">
      <c r="A726" s="7" t="s">
        <v>24</v>
      </c>
      <c r="B726" s="40" t="s">
        <v>158</v>
      </c>
      <c r="C726" s="40" t="s">
        <v>65</v>
      </c>
      <c r="D726" s="40" t="s">
        <v>409</v>
      </c>
      <c r="E726" s="40" t="s">
        <v>23</v>
      </c>
      <c r="F726" s="148">
        <v>559.138</v>
      </c>
    </row>
    <row r="727" spans="1:6" s="19" customFormat="1" ht="22.5">
      <c r="A727" s="6" t="s">
        <v>133</v>
      </c>
      <c r="B727" s="41" t="s">
        <v>158</v>
      </c>
      <c r="C727" s="41" t="s">
        <v>65</v>
      </c>
      <c r="D727" s="41" t="s">
        <v>410</v>
      </c>
      <c r="E727" s="41" t="s">
        <v>273</v>
      </c>
      <c r="F727" s="146">
        <f>F728+F729</f>
        <v>5467.645</v>
      </c>
    </row>
    <row r="728" spans="1:6" s="19" customFormat="1" ht="33.75">
      <c r="A728" s="9" t="s">
        <v>27</v>
      </c>
      <c r="B728" s="41" t="s">
        <v>158</v>
      </c>
      <c r="C728" s="41" t="s">
        <v>65</v>
      </c>
      <c r="D728" s="41" t="s">
        <v>410</v>
      </c>
      <c r="E728" s="41" t="s">
        <v>30</v>
      </c>
      <c r="F728" s="148">
        <v>87.509</v>
      </c>
    </row>
    <row r="729" spans="1:6" s="19" customFormat="1" ht="12.75">
      <c r="A729" s="7" t="s">
        <v>24</v>
      </c>
      <c r="B729" s="40" t="s">
        <v>158</v>
      </c>
      <c r="C729" s="40" t="s">
        <v>65</v>
      </c>
      <c r="D729" s="40" t="s">
        <v>410</v>
      </c>
      <c r="E729" s="40" t="s">
        <v>23</v>
      </c>
      <c r="F729" s="148">
        <v>5380.136</v>
      </c>
    </row>
    <row r="730" spans="1:6" s="104" customFormat="1" ht="48" customHeight="1">
      <c r="A730" s="6" t="s">
        <v>35</v>
      </c>
      <c r="B730" s="41" t="s">
        <v>158</v>
      </c>
      <c r="C730" s="41" t="s">
        <v>65</v>
      </c>
      <c r="D730" s="41" t="s">
        <v>411</v>
      </c>
      <c r="E730" s="41" t="s">
        <v>273</v>
      </c>
      <c r="F730" s="146">
        <f>F731+F732</f>
        <v>654.866</v>
      </c>
    </row>
    <row r="731" spans="1:6" s="104" customFormat="1" ht="27" customHeight="1">
      <c r="A731" s="9" t="s">
        <v>27</v>
      </c>
      <c r="B731" s="40" t="s">
        <v>158</v>
      </c>
      <c r="C731" s="40" t="s">
        <v>65</v>
      </c>
      <c r="D731" s="40" t="s">
        <v>411</v>
      </c>
      <c r="E731" s="41" t="s">
        <v>30</v>
      </c>
      <c r="F731" s="148">
        <v>9.184</v>
      </c>
    </row>
    <row r="732" spans="1:6" s="104" customFormat="1" ht="12.75">
      <c r="A732" s="7" t="s">
        <v>24</v>
      </c>
      <c r="B732" s="40" t="s">
        <v>158</v>
      </c>
      <c r="C732" s="40" t="s">
        <v>65</v>
      </c>
      <c r="D732" s="40" t="s">
        <v>411</v>
      </c>
      <c r="E732" s="40" t="s">
        <v>23</v>
      </c>
      <c r="F732" s="148">
        <v>645.682</v>
      </c>
    </row>
    <row r="733" spans="1:6" s="104" customFormat="1" ht="33.75">
      <c r="A733" s="6" t="s">
        <v>143</v>
      </c>
      <c r="B733" s="41" t="s">
        <v>158</v>
      </c>
      <c r="C733" s="41" t="s">
        <v>65</v>
      </c>
      <c r="D733" s="41" t="s">
        <v>412</v>
      </c>
      <c r="E733" s="41" t="s">
        <v>273</v>
      </c>
      <c r="F733" s="146">
        <f>F734+F735</f>
        <v>21885.934999999998</v>
      </c>
    </row>
    <row r="734" spans="1:6" s="104" customFormat="1" ht="33.75">
      <c r="A734" s="9" t="s">
        <v>27</v>
      </c>
      <c r="B734" s="41" t="s">
        <v>158</v>
      </c>
      <c r="C734" s="41" t="s">
        <v>65</v>
      </c>
      <c r="D734" s="41" t="s">
        <v>412</v>
      </c>
      <c r="E734" s="41" t="s">
        <v>30</v>
      </c>
      <c r="F734" s="148">
        <v>313.888</v>
      </c>
    </row>
    <row r="735" spans="1:6" s="104" customFormat="1" ht="12.75">
      <c r="A735" s="7" t="s">
        <v>24</v>
      </c>
      <c r="B735" s="40" t="s">
        <v>158</v>
      </c>
      <c r="C735" s="40" t="s">
        <v>65</v>
      </c>
      <c r="D735" s="40" t="s">
        <v>412</v>
      </c>
      <c r="E735" s="40" t="s">
        <v>23</v>
      </c>
      <c r="F735" s="148">
        <v>21572.047</v>
      </c>
    </row>
    <row r="736" spans="1:6" s="19" customFormat="1" ht="33.75">
      <c r="A736" s="6" t="s">
        <v>216</v>
      </c>
      <c r="B736" s="41" t="s">
        <v>158</v>
      </c>
      <c r="C736" s="41" t="s">
        <v>65</v>
      </c>
      <c r="D736" s="41" t="s">
        <v>413</v>
      </c>
      <c r="E736" s="41" t="s">
        <v>273</v>
      </c>
      <c r="F736" s="146">
        <f>F737+F738+F739</f>
        <v>18976.016</v>
      </c>
    </row>
    <row r="737" spans="1:6" s="19" customFormat="1" ht="48" customHeight="1">
      <c r="A737" s="7" t="s">
        <v>28</v>
      </c>
      <c r="B737" s="40" t="s">
        <v>158</v>
      </c>
      <c r="C737" s="40" t="s">
        <v>65</v>
      </c>
      <c r="D737" s="40" t="s">
        <v>413</v>
      </c>
      <c r="E737" s="41" t="s">
        <v>26</v>
      </c>
      <c r="F737" s="148">
        <v>0</v>
      </c>
    </row>
    <row r="738" spans="1:6" s="19" customFormat="1" ht="33.75">
      <c r="A738" s="9" t="s">
        <v>27</v>
      </c>
      <c r="B738" s="40" t="s">
        <v>158</v>
      </c>
      <c r="C738" s="40" t="s">
        <v>65</v>
      </c>
      <c r="D738" s="40" t="s">
        <v>413</v>
      </c>
      <c r="E738" s="41" t="s">
        <v>30</v>
      </c>
      <c r="F738" s="148">
        <v>293.38</v>
      </c>
    </row>
    <row r="739" spans="1:6" s="19" customFormat="1" ht="12.75">
      <c r="A739" s="7" t="s">
        <v>24</v>
      </c>
      <c r="B739" s="40" t="s">
        <v>158</v>
      </c>
      <c r="C739" s="40" t="s">
        <v>65</v>
      </c>
      <c r="D739" s="40" t="s">
        <v>413</v>
      </c>
      <c r="E739" s="40" t="s">
        <v>23</v>
      </c>
      <c r="F739" s="148">
        <v>18682.636</v>
      </c>
    </row>
    <row r="740" spans="1:6" s="19" customFormat="1" ht="56.25">
      <c r="A740" s="6" t="s">
        <v>88</v>
      </c>
      <c r="B740" s="41" t="s">
        <v>158</v>
      </c>
      <c r="C740" s="41" t="s">
        <v>65</v>
      </c>
      <c r="D740" s="41" t="s">
        <v>414</v>
      </c>
      <c r="E740" s="41" t="s">
        <v>273</v>
      </c>
      <c r="F740" s="146">
        <f>F741+F742</f>
        <v>510.8</v>
      </c>
    </row>
    <row r="741" spans="1:6" s="19" customFormat="1" ht="33.75">
      <c r="A741" s="9" t="s">
        <v>27</v>
      </c>
      <c r="B741" s="41" t="s">
        <v>158</v>
      </c>
      <c r="C741" s="41" t="s">
        <v>65</v>
      </c>
      <c r="D741" s="41" t="s">
        <v>414</v>
      </c>
      <c r="E741" s="41" t="s">
        <v>30</v>
      </c>
      <c r="F741" s="148">
        <v>9.194</v>
      </c>
    </row>
    <row r="742" spans="1:6" s="19" customFormat="1" ht="12.75">
      <c r="A742" s="7" t="s">
        <v>24</v>
      </c>
      <c r="B742" s="40" t="s">
        <v>158</v>
      </c>
      <c r="C742" s="40" t="s">
        <v>65</v>
      </c>
      <c r="D742" s="40" t="s">
        <v>414</v>
      </c>
      <c r="E742" s="40" t="s">
        <v>23</v>
      </c>
      <c r="F742" s="148">
        <v>501.606</v>
      </c>
    </row>
    <row r="743" spans="1:6" s="19" customFormat="1" ht="72" customHeight="1">
      <c r="A743" s="13" t="s">
        <v>416</v>
      </c>
      <c r="B743" s="41" t="s">
        <v>158</v>
      </c>
      <c r="C743" s="41" t="s">
        <v>65</v>
      </c>
      <c r="D743" s="41" t="s">
        <v>415</v>
      </c>
      <c r="E743" s="41" t="s">
        <v>273</v>
      </c>
      <c r="F743" s="146">
        <f>F744+F745</f>
        <v>2858.8</v>
      </c>
    </row>
    <row r="744" spans="1:6" s="19" customFormat="1" ht="33.75" customHeight="1">
      <c r="A744" s="9" t="s">
        <v>27</v>
      </c>
      <c r="B744" s="40" t="s">
        <v>158</v>
      </c>
      <c r="C744" s="40" t="s">
        <v>65</v>
      </c>
      <c r="D744" s="40" t="s">
        <v>415</v>
      </c>
      <c r="E744" s="41" t="s">
        <v>30</v>
      </c>
      <c r="F744" s="148">
        <v>46.69</v>
      </c>
    </row>
    <row r="745" spans="1:6" s="19" customFormat="1" ht="12.75">
      <c r="A745" s="7" t="s">
        <v>24</v>
      </c>
      <c r="B745" s="40" t="s">
        <v>158</v>
      </c>
      <c r="C745" s="40" t="s">
        <v>65</v>
      </c>
      <c r="D745" s="40" t="s">
        <v>415</v>
      </c>
      <c r="E745" s="40" t="s">
        <v>23</v>
      </c>
      <c r="F745" s="148">
        <v>2812.11</v>
      </c>
    </row>
    <row r="746" spans="1:6" s="17" customFormat="1" ht="12.75">
      <c r="A746" s="6" t="s">
        <v>142</v>
      </c>
      <c r="B746" s="41" t="s">
        <v>158</v>
      </c>
      <c r="C746" s="41" t="s">
        <v>65</v>
      </c>
      <c r="D746" s="41" t="s">
        <v>92</v>
      </c>
      <c r="E746" s="41"/>
      <c r="F746" s="146">
        <f>F747</f>
        <v>4271.485</v>
      </c>
    </row>
    <row r="747" spans="1:6" s="19" customFormat="1" ht="22.5">
      <c r="A747" s="6" t="s">
        <v>159</v>
      </c>
      <c r="B747" s="41" t="s">
        <v>158</v>
      </c>
      <c r="C747" s="41" t="s">
        <v>65</v>
      </c>
      <c r="D747" s="41" t="s">
        <v>105</v>
      </c>
      <c r="E747" s="41" t="s">
        <v>273</v>
      </c>
      <c r="F747" s="146">
        <f>F748+F749</f>
        <v>4271.485</v>
      </c>
    </row>
    <row r="748" spans="1:6" s="19" customFormat="1" ht="33.75">
      <c r="A748" s="9" t="s">
        <v>27</v>
      </c>
      <c r="B748" s="41" t="s">
        <v>158</v>
      </c>
      <c r="C748" s="41" t="s">
        <v>65</v>
      </c>
      <c r="D748" s="41" t="s">
        <v>105</v>
      </c>
      <c r="E748" s="41" t="s">
        <v>30</v>
      </c>
      <c r="F748" s="148">
        <v>61.639</v>
      </c>
    </row>
    <row r="749" spans="1:6" s="17" customFormat="1" ht="12.75">
      <c r="A749" s="7" t="s">
        <v>24</v>
      </c>
      <c r="B749" s="40" t="s">
        <v>158</v>
      </c>
      <c r="C749" s="40" t="s">
        <v>65</v>
      </c>
      <c r="D749" s="40" t="s">
        <v>105</v>
      </c>
      <c r="E749" s="40" t="s">
        <v>23</v>
      </c>
      <c r="F749" s="148">
        <v>4209.846</v>
      </c>
    </row>
    <row r="750" spans="1:6" s="17" customFormat="1" ht="11.25" customHeight="1">
      <c r="A750" s="4" t="s">
        <v>130</v>
      </c>
      <c r="B750" s="39" t="s">
        <v>158</v>
      </c>
      <c r="C750" s="39" t="s">
        <v>131</v>
      </c>
      <c r="D750" s="39"/>
      <c r="E750" s="39" t="s">
        <v>237</v>
      </c>
      <c r="F750" s="145">
        <f>F751</f>
        <v>81917.11200000001</v>
      </c>
    </row>
    <row r="751" spans="1:6" s="17" customFormat="1" ht="22.5">
      <c r="A751" s="6" t="s">
        <v>465</v>
      </c>
      <c r="B751" s="41" t="s">
        <v>158</v>
      </c>
      <c r="C751" s="41" t="s">
        <v>131</v>
      </c>
      <c r="D751" s="41" t="s">
        <v>20</v>
      </c>
      <c r="E751" s="41" t="s">
        <v>273</v>
      </c>
      <c r="F751" s="146">
        <f>F752+F754+F757+F760+F763+F766</f>
        <v>81917.11200000001</v>
      </c>
    </row>
    <row r="752" spans="1:6" s="17" customFormat="1" ht="45">
      <c r="A752" s="6" t="s">
        <v>125</v>
      </c>
      <c r="B752" s="41" t="s">
        <v>158</v>
      </c>
      <c r="C752" s="41" t="s">
        <v>131</v>
      </c>
      <c r="D752" s="41" t="s">
        <v>419</v>
      </c>
      <c r="E752" s="41" t="s">
        <v>273</v>
      </c>
      <c r="F752" s="146">
        <f>F753</f>
        <v>25041.35</v>
      </c>
    </row>
    <row r="753" spans="1:6" s="17" customFormat="1" ht="22.5">
      <c r="A753" s="7" t="s">
        <v>115</v>
      </c>
      <c r="B753" s="40" t="s">
        <v>158</v>
      </c>
      <c r="C753" s="40" t="s">
        <v>131</v>
      </c>
      <c r="D753" s="40" t="s">
        <v>419</v>
      </c>
      <c r="E753" s="40" t="s">
        <v>29</v>
      </c>
      <c r="F753" s="148">
        <v>25041.35</v>
      </c>
    </row>
    <row r="754" spans="1:6" s="17" customFormat="1" ht="81.75" customHeight="1">
      <c r="A754" s="20" t="s">
        <v>50</v>
      </c>
      <c r="B754" s="41" t="s">
        <v>158</v>
      </c>
      <c r="C754" s="41" t="s">
        <v>131</v>
      </c>
      <c r="D754" s="41" t="s">
        <v>421</v>
      </c>
      <c r="E754" s="41" t="s">
        <v>273</v>
      </c>
      <c r="F754" s="146">
        <f>F755+F756</f>
        <v>39421.964</v>
      </c>
    </row>
    <row r="755" spans="1:6" s="17" customFormat="1" ht="35.25" customHeight="1">
      <c r="A755" s="9" t="s">
        <v>27</v>
      </c>
      <c r="B755" s="40" t="s">
        <v>158</v>
      </c>
      <c r="C755" s="40" t="s">
        <v>131</v>
      </c>
      <c r="D755" s="40" t="s">
        <v>421</v>
      </c>
      <c r="E755" s="41" t="s">
        <v>30</v>
      </c>
      <c r="F755" s="148">
        <v>547.468</v>
      </c>
    </row>
    <row r="756" spans="1:6" s="17" customFormat="1" ht="12.75">
      <c r="A756" s="7" t="s">
        <v>24</v>
      </c>
      <c r="B756" s="40" t="s">
        <v>158</v>
      </c>
      <c r="C756" s="40" t="s">
        <v>131</v>
      </c>
      <c r="D756" s="40" t="s">
        <v>421</v>
      </c>
      <c r="E756" s="40" t="s">
        <v>23</v>
      </c>
      <c r="F756" s="148">
        <v>38874.496</v>
      </c>
    </row>
    <row r="757" spans="1:6" s="17" customFormat="1" ht="56.25">
      <c r="A757" s="20" t="s">
        <v>110</v>
      </c>
      <c r="B757" s="41" t="s">
        <v>158</v>
      </c>
      <c r="C757" s="41" t="s">
        <v>131</v>
      </c>
      <c r="D757" s="41" t="s">
        <v>422</v>
      </c>
      <c r="E757" s="41" t="s">
        <v>273</v>
      </c>
      <c r="F757" s="146">
        <f>F758+F759</f>
        <v>7517</v>
      </c>
    </row>
    <row r="758" spans="1:6" s="17" customFormat="1" ht="33.75">
      <c r="A758" s="9" t="s">
        <v>27</v>
      </c>
      <c r="B758" s="41" t="s">
        <v>158</v>
      </c>
      <c r="C758" s="41" t="s">
        <v>131</v>
      </c>
      <c r="D758" s="41" t="s">
        <v>422</v>
      </c>
      <c r="E758" s="41" t="s">
        <v>30</v>
      </c>
      <c r="F758" s="148">
        <v>105.673</v>
      </c>
    </row>
    <row r="759" spans="1:6" s="17" customFormat="1" ht="12.75">
      <c r="A759" s="7" t="s">
        <v>24</v>
      </c>
      <c r="B759" s="40" t="s">
        <v>158</v>
      </c>
      <c r="C759" s="40" t="s">
        <v>131</v>
      </c>
      <c r="D759" s="40" t="s">
        <v>422</v>
      </c>
      <c r="E759" s="40" t="s">
        <v>23</v>
      </c>
      <c r="F759" s="148">
        <v>7411.327</v>
      </c>
    </row>
    <row r="760" spans="1:6" s="17" customFormat="1" ht="22.5">
      <c r="A760" s="6" t="s">
        <v>108</v>
      </c>
      <c r="B760" s="41" t="s">
        <v>158</v>
      </c>
      <c r="C760" s="41" t="s">
        <v>131</v>
      </c>
      <c r="D760" s="41" t="s">
        <v>423</v>
      </c>
      <c r="E760" s="41" t="s">
        <v>273</v>
      </c>
      <c r="F760" s="146">
        <f>F761+F762</f>
        <v>7826.744</v>
      </c>
    </row>
    <row r="761" spans="1:6" s="17" customFormat="1" ht="33.75">
      <c r="A761" s="9" t="s">
        <v>27</v>
      </c>
      <c r="B761" s="41" t="s">
        <v>158</v>
      </c>
      <c r="C761" s="41" t="s">
        <v>131</v>
      </c>
      <c r="D761" s="41" t="s">
        <v>423</v>
      </c>
      <c r="E761" s="41" t="s">
        <v>30</v>
      </c>
      <c r="F761" s="148">
        <v>110.449</v>
      </c>
    </row>
    <row r="762" spans="1:6" s="17" customFormat="1" ht="12.75">
      <c r="A762" s="7" t="s">
        <v>24</v>
      </c>
      <c r="B762" s="40" t="s">
        <v>158</v>
      </c>
      <c r="C762" s="40" t="s">
        <v>131</v>
      </c>
      <c r="D762" s="40" t="s">
        <v>423</v>
      </c>
      <c r="E762" s="40" t="s">
        <v>23</v>
      </c>
      <c r="F762" s="148">
        <v>7716.295</v>
      </c>
    </row>
    <row r="763" spans="1:6" s="17" customFormat="1" ht="45">
      <c r="A763" s="6" t="s">
        <v>109</v>
      </c>
      <c r="B763" s="41" t="s">
        <v>158</v>
      </c>
      <c r="C763" s="41" t="s">
        <v>131</v>
      </c>
      <c r="D763" s="41" t="s">
        <v>424</v>
      </c>
      <c r="E763" s="41" t="s">
        <v>273</v>
      </c>
      <c r="F763" s="146">
        <f>F764+F765</f>
        <v>1202.992</v>
      </c>
    </row>
    <row r="764" spans="1:6" s="17" customFormat="1" ht="33.75">
      <c r="A764" s="9" t="s">
        <v>27</v>
      </c>
      <c r="B764" s="41" t="s">
        <v>158</v>
      </c>
      <c r="C764" s="41" t="s">
        <v>131</v>
      </c>
      <c r="D764" s="41" t="s">
        <v>424</v>
      </c>
      <c r="E764" s="41" t="s">
        <v>30</v>
      </c>
      <c r="F764" s="148">
        <v>17.032</v>
      </c>
    </row>
    <row r="765" spans="1:6" s="17" customFormat="1" ht="12.75">
      <c r="A765" s="7" t="s">
        <v>24</v>
      </c>
      <c r="B765" s="40" t="s">
        <v>158</v>
      </c>
      <c r="C765" s="40" t="s">
        <v>131</v>
      </c>
      <c r="D765" s="40" t="s">
        <v>424</v>
      </c>
      <c r="E765" s="40" t="s">
        <v>23</v>
      </c>
      <c r="F765" s="148">
        <v>1185.96</v>
      </c>
    </row>
    <row r="766" spans="1:6" s="17" customFormat="1" ht="33.75">
      <c r="A766" s="6" t="s">
        <v>216</v>
      </c>
      <c r="B766" s="70" t="s">
        <v>158</v>
      </c>
      <c r="C766" s="41" t="s">
        <v>131</v>
      </c>
      <c r="D766" s="41" t="s">
        <v>413</v>
      </c>
      <c r="E766" s="41" t="s">
        <v>273</v>
      </c>
      <c r="F766" s="147">
        <f>F767</f>
        <v>907.062</v>
      </c>
    </row>
    <row r="767" spans="1:6" s="17" customFormat="1" ht="27.75" customHeight="1">
      <c r="A767" s="7" t="s">
        <v>115</v>
      </c>
      <c r="B767" s="40" t="s">
        <v>158</v>
      </c>
      <c r="C767" s="40" t="s">
        <v>131</v>
      </c>
      <c r="D767" s="40" t="s">
        <v>413</v>
      </c>
      <c r="E767" s="40" t="s">
        <v>29</v>
      </c>
      <c r="F767" s="148">
        <v>907.062</v>
      </c>
    </row>
    <row r="768" spans="1:6" s="17" customFormat="1" ht="21.75" customHeight="1">
      <c r="A768" s="4" t="s">
        <v>162</v>
      </c>
      <c r="B768" s="39" t="s">
        <v>158</v>
      </c>
      <c r="C768" s="39" t="s">
        <v>163</v>
      </c>
      <c r="D768" s="39"/>
      <c r="E768" s="39" t="s">
        <v>237</v>
      </c>
      <c r="F768" s="145">
        <f>F769+F791+F796+F807</f>
        <v>24981.398999999998</v>
      </c>
    </row>
    <row r="769" spans="1:6" s="19" customFormat="1" ht="33.75">
      <c r="A769" s="6" t="s">
        <v>808</v>
      </c>
      <c r="B769" s="41" t="s">
        <v>158</v>
      </c>
      <c r="C769" s="41" t="s">
        <v>163</v>
      </c>
      <c r="D769" s="41" t="s">
        <v>20</v>
      </c>
      <c r="E769" s="41" t="s">
        <v>273</v>
      </c>
      <c r="F769" s="146">
        <f>F770+F773+F776+F779+F782+F784+F787</f>
        <v>19493.686</v>
      </c>
    </row>
    <row r="770" spans="1:6" s="19" customFormat="1" ht="22.5">
      <c r="A770" s="6" t="s">
        <v>0</v>
      </c>
      <c r="B770" s="41" t="s">
        <v>158</v>
      </c>
      <c r="C770" s="41" t="s">
        <v>163</v>
      </c>
      <c r="D770" s="41" t="s">
        <v>425</v>
      </c>
      <c r="E770" s="41" t="s">
        <v>273</v>
      </c>
      <c r="F770" s="146">
        <f>F771+F772</f>
        <v>2270</v>
      </c>
    </row>
    <row r="771" spans="1:6" s="19" customFormat="1" ht="45">
      <c r="A771" s="7" t="s">
        <v>28</v>
      </c>
      <c r="B771" s="40" t="s">
        <v>158</v>
      </c>
      <c r="C771" s="40" t="s">
        <v>163</v>
      </c>
      <c r="D771" s="40" t="s">
        <v>425</v>
      </c>
      <c r="E771" s="40" t="s">
        <v>26</v>
      </c>
      <c r="F771" s="148">
        <v>2139.042</v>
      </c>
    </row>
    <row r="772" spans="1:6" s="19" customFormat="1" ht="22.5">
      <c r="A772" s="7" t="s">
        <v>514</v>
      </c>
      <c r="B772" s="40" t="s">
        <v>158</v>
      </c>
      <c r="C772" s="40" t="s">
        <v>163</v>
      </c>
      <c r="D772" s="40" t="s">
        <v>425</v>
      </c>
      <c r="E772" s="40" t="s">
        <v>30</v>
      </c>
      <c r="F772" s="148">
        <v>130.958</v>
      </c>
    </row>
    <row r="773" spans="1:6" s="19" customFormat="1" ht="133.5" customHeight="1">
      <c r="A773" s="9" t="s">
        <v>675</v>
      </c>
      <c r="B773" s="40" t="s">
        <v>158</v>
      </c>
      <c r="C773" s="40" t="s">
        <v>163</v>
      </c>
      <c r="D773" s="40" t="s">
        <v>676</v>
      </c>
      <c r="E773" s="40" t="s">
        <v>273</v>
      </c>
      <c r="F773" s="147">
        <f>F775+F774</f>
        <v>219.268</v>
      </c>
    </row>
    <row r="774" spans="1:6" s="19" customFormat="1" ht="53.25" customHeight="1">
      <c r="A774" s="7" t="s">
        <v>28</v>
      </c>
      <c r="B774" s="40" t="s">
        <v>158</v>
      </c>
      <c r="C774" s="40" t="s">
        <v>163</v>
      </c>
      <c r="D774" s="40" t="s">
        <v>676</v>
      </c>
      <c r="E774" s="40" t="s">
        <v>26</v>
      </c>
      <c r="F774" s="147">
        <v>1.443</v>
      </c>
    </row>
    <row r="775" spans="1:6" s="19" customFormat="1" ht="27" customHeight="1">
      <c r="A775" s="7" t="s">
        <v>514</v>
      </c>
      <c r="B775" s="40" t="s">
        <v>158</v>
      </c>
      <c r="C775" s="40" t="s">
        <v>163</v>
      </c>
      <c r="D775" s="40" t="s">
        <v>676</v>
      </c>
      <c r="E775" s="40" t="s">
        <v>30</v>
      </c>
      <c r="F775" s="148">
        <v>217.825</v>
      </c>
    </row>
    <row r="776" spans="1:6" s="19" customFormat="1" ht="93.75" customHeight="1">
      <c r="A776" s="7" t="s">
        <v>722</v>
      </c>
      <c r="B776" s="40" t="s">
        <v>158</v>
      </c>
      <c r="C776" s="40" t="s">
        <v>163</v>
      </c>
      <c r="D776" s="40" t="s">
        <v>721</v>
      </c>
      <c r="E776" s="40" t="s">
        <v>273</v>
      </c>
      <c r="F776" s="147">
        <f>F778+F777</f>
        <v>1129.999</v>
      </c>
    </row>
    <row r="777" spans="1:6" s="19" customFormat="1" ht="53.25" customHeight="1">
      <c r="A777" s="7" t="s">
        <v>28</v>
      </c>
      <c r="B777" s="40" t="s">
        <v>158</v>
      </c>
      <c r="C777" s="40" t="s">
        <v>163</v>
      </c>
      <c r="D777" s="40" t="s">
        <v>721</v>
      </c>
      <c r="E777" s="40" t="s">
        <v>26</v>
      </c>
      <c r="F777" s="147">
        <v>166.775</v>
      </c>
    </row>
    <row r="778" spans="1:6" s="19" customFormat="1" ht="27" customHeight="1">
      <c r="A778" s="7" t="s">
        <v>514</v>
      </c>
      <c r="B778" s="40" t="s">
        <v>158</v>
      </c>
      <c r="C778" s="40" t="s">
        <v>163</v>
      </c>
      <c r="D778" s="40" t="s">
        <v>721</v>
      </c>
      <c r="E778" s="40" t="s">
        <v>30</v>
      </c>
      <c r="F778" s="148">
        <v>963.224</v>
      </c>
    </row>
    <row r="779" spans="1:6" s="19" customFormat="1" ht="27" customHeight="1">
      <c r="A779" s="7" t="s">
        <v>133</v>
      </c>
      <c r="B779" s="40" t="s">
        <v>158</v>
      </c>
      <c r="C779" s="40" t="s">
        <v>163</v>
      </c>
      <c r="D779" s="40" t="s">
        <v>410</v>
      </c>
      <c r="E779" s="40" t="s">
        <v>273</v>
      </c>
      <c r="F779" s="147">
        <f>F780+F781</f>
        <v>4384.85</v>
      </c>
    </row>
    <row r="780" spans="1:6" s="19" customFormat="1" ht="52.5" customHeight="1">
      <c r="A780" s="7" t="s">
        <v>28</v>
      </c>
      <c r="B780" s="40" t="s">
        <v>158</v>
      </c>
      <c r="C780" s="40" t="s">
        <v>163</v>
      </c>
      <c r="D780" s="40" t="s">
        <v>410</v>
      </c>
      <c r="E780" s="40" t="s">
        <v>26</v>
      </c>
      <c r="F780" s="147">
        <v>3957.092</v>
      </c>
    </row>
    <row r="781" spans="1:6" s="19" customFormat="1" ht="27" customHeight="1">
      <c r="A781" s="7" t="s">
        <v>514</v>
      </c>
      <c r="B781" s="40" t="s">
        <v>158</v>
      </c>
      <c r="C781" s="40" t="s">
        <v>163</v>
      </c>
      <c r="D781" s="40" t="s">
        <v>410</v>
      </c>
      <c r="E781" s="40" t="s">
        <v>30</v>
      </c>
      <c r="F781" s="148">
        <v>427.758</v>
      </c>
    </row>
    <row r="782" spans="1:6" s="19" customFormat="1" ht="49.5" customHeight="1">
      <c r="A782" s="7" t="s">
        <v>678</v>
      </c>
      <c r="B782" s="40" t="s">
        <v>158</v>
      </c>
      <c r="C782" s="40" t="s">
        <v>163</v>
      </c>
      <c r="D782" s="40" t="s">
        <v>592</v>
      </c>
      <c r="E782" s="40" t="s">
        <v>273</v>
      </c>
      <c r="F782" s="147">
        <f>F783</f>
        <v>44.5</v>
      </c>
    </row>
    <row r="783" spans="1:6" s="19" customFormat="1" ht="22.5">
      <c r="A783" s="7" t="s">
        <v>514</v>
      </c>
      <c r="B783" s="40" t="s">
        <v>158</v>
      </c>
      <c r="C783" s="40" t="s">
        <v>163</v>
      </c>
      <c r="D783" s="40" t="s">
        <v>592</v>
      </c>
      <c r="E783" s="40" t="s">
        <v>30</v>
      </c>
      <c r="F783" s="148">
        <v>44.5</v>
      </c>
    </row>
    <row r="784" spans="1:6" s="19" customFormat="1" ht="56.25">
      <c r="A784" s="122" t="s">
        <v>679</v>
      </c>
      <c r="B784" s="40" t="s">
        <v>158</v>
      </c>
      <c r="C784" s="40" t="s">
        <v>163</v>
      </c>
      <c r="D784" s="40" t="s">
        <v>869</v>
      </c>
      <c r="E784" s="40" t="s">
        <v>273</v>
      </c>
      <c r="F784" s="147">
        <f>F786+F785</f>
        <v>204</v>
      </c>
    </row>
    <row r="785" spans="1:6" s="19" customFormat="1" ht="45">
      <c r="A785" s="7" t="s">
        <v>28</v>
      </c>
      <c r="B785" s="40" t="s">
        <v>158</v>
      </c>
      <c r="C785" s="40" t="s">
        <v>163</v>
      </c>
      <c r="D785" s="40" t="s">
        <v>869</v>
      </c>
      <c r="E785" s="40" t="s">
        <v>26</v>
      </c>
      <c r="F785" s="147">
        <v>21.73</v>
      </c>
    </row>
    <row r="786" spans="1:6" s="19" customFormat="1" ht="22.5">
      <c r="A786" s="7" t="s">
        <v>514</v>
      </c>
      <c r="B786" s="40" t="s">
        <v>158</v>
      </c>
      <c r="C786" s="40" t="s">
        <v>163</v>
      </c>
      <c r="D786" s="40" t="s">
        <v>869</v>
      </c>
      <c r="E786" s="40" t="s">
        <v>30</v>
      </c>
      <c r="F786" s="148">
        <v>182.27</v>
      </c>
    </row>
    <row r="787" spans="1:6" s="19" customFormat="1" ht="22.5">
      <c r="A787" s="6" t="s">
        <v>89</v>
      </c>
      <c r="B787" s="41" t="s">
        <v>158</v>
      </c>
      <c r="C787" s="41" t="s">
        <v>163</v>
      </c>
      <c r="D787" s="41" t="s">
        <v>426</v>
      </c>
      <c r="E787" s="41" t="s">
        <v>273</v>
      </c>
      <c r="F787" s="146">
        <f>F788+F789+F790</f>
        <v>11241.069000000001</v>
      </c>
    </row>
    <row r="788" spans="1:6" s="19" customFormat="1" ht="45">
      <c r="A788" s="7" t="s">
        <v>28</v>
      </c>
      <c r="B788" s="40" t="s">
        <v>158</v>
      </c>
      <c r="C788" s="40" t="s">
        <v>163</v>
      </c>
      <c r="D788" s="40" t="s">
        <v>426</v>
      </c>
      <c r="E788" s="40" t="s">
        <v>26</v>
      </c>
      <c r="F788" s="148">
        <v>10101.024</v>
      </c>
    </row>
    <row r="789" spans="1:6" s="19" customFormat="1" ht="22.5">
      <c r="A789" s="7" t="s">
        <v>514</v>
      </c>
      <c r="B789" s="40" t="s">
        <v>158</v>
      </c>
      <c r="C789" s="40" t="s">
        <v>163</v>
      </c>
      <c r="D789" s="40" t="s">
        <v>426</v>
      </c>
      <c r="E789" s="40" t="s">
        <v>30</v>
      </c>
      <c r="F789" s="148">
        <v>1138.621</v>
      </c>
    </row>
    <row r="790" spans="1:6" s="19" customFormat="1" ht="12.75">
      <c r="A790" s="9" t="s">
        <v>22</v>
      </c>
      <c r="B790" s="40" t="s">
        <v>158</v>
      </c>
      <c r="C790" s="40" t="s">
        <v>163</v>
      </c>
      <c r="D790" s="40" t="s">
        <v>426</v>
      </c>
      <c r="E790" s="40" t="s">
        <v>21</v>
      </c>
      <c r="F790" s="148">
        <v>1.424</v>
      </c>
    </row>
    <row r="791" spans="1:6" s="19" customFormat="1" ht="33" customHeight="1">
      <c r="A791" s="9" t="s">
        <v>901</v>
      </c>
      <c r="B791" s="40" t="s">
        <v>158</v>
      </c>
      <c r="C791" s="40" t="s">
        <v>163</v>
      </c>
      <c r="D791" s="40" t="s">
        <v>902</v>
      </c>
      <c r="E791" s="40" t="s">
        <v>273</v>
      </c>
      <c r="F791" s="147">
        <f>F792+F794</f>
        <v>886.53</v>
      </c>
    </row>
    <row r="792" spans="1:6" s="19" customFormat="1" ht="69.75" customHeight="1">
      <c r="A792" s="9" t="s">
        <v>900</v>
      </c>
      <c r="B792" s="40" t="s">
        <v>158</v>
      </c>
      <c r="C792" s="40" t="s">
        <v>163</v>
      </c>
      <c r="D792" s="40" t="s">
        <v>899</v>
      </c>
      <c r="E792" s="40" t="s">
        <v>273</v>
      </c>
      <c r="F792" s="147">
        <f>F793</f>
        <v>615.05</v>
      </c>
    </row>
    <row r="793" spans="1:6" s="19" customFormat="1" ht="22.5">
      <c r="A793" s="7" t="s">
        <v>514</v>
      </c>
      <c r="B793" s="40" t="s">
        <v>158</v>
      </c>
      <c r="C793" s="40" t="s">
        <v>163</v>
      </c>
      <c r="D793" s="40" t="s">
        <v>899</v>
      </c>
      <c r="E793" s="40" t="s">
        <v>30</v>
      </c>
      <c r="F793" s="148">
        <v>615.05</v>
      </c>
    </row>
    <row r="794" spans="1:6" s="19" customFormat="1" ht="45">
      <c r="A794" s="7" t="s">
        <v>934</v>
      </c>
      <c r="B794" s="40" t="s">
        <v>158</v>
      </c>
      <c r="C794" s="40" t="s">
        <v>163</v>
      </c>
      <c r="D794" s="40" t="s">
        <v>933</v>
      </c>
      <c r="E794" s="40" t="s">
        <v>273</v>
      </c>
      <c r="F794" s="147">
        <f>F795</f>
        <v>271.48</v>
      </c>
    </row>
    <row r="795" spans="1:6" s="19" customFormat="1" ht="22.5">
      <c r="A795" s="7" t="s">
        <v>514</v>
      </c>
      <c r="B795" s="40" t="s">
        <v>158</v>
      </c>
      <c r="C795" s="40" t="s">
        <v>163</v>
      </c>
      <c r="D795" s="40" t="s">
        <v>933</v>
      </c>
      <c r="E795" s="40" t="s">
        <v>30</v>
      </c>
      <c r="F795" s="148">
        <v>271.48</v>
      </c>
    </row>
    <row r="796" spans="1:6" s="17" customFormat="1" ht="12.75" customHeight="1">
      <c r="A796" s="6" t="s">
        <v>114</v>
      </c>
      <c r="B796" s="41" t="s">
        <v>158</v>
      </c>
      <c r="C796" s="41" t="s">
        <v>163</v>
      </c>
      <c r="D796" s="41" t="s">
        <v>239</v>
      </c>
      <c r="E796" s="41" t="s">
        <v>273</v>
      </c>
      <c r="F796" s="146">
        <f>F797+F800</f>
        <v>3573.976</v>
      </c>
    </row>
    <row r="797" spans="1:6" s="17" customFormat="1" ht="30.75" customHeight="1">
      <c r="A797" s="6" t="s">
        <v>803</v>
      </c>
      <c r="B797" s="41" t="s">
        <v>158</v>
      </c>
      <c r="C797" s="41" t="s">
        <v>163</v>
      </c>
      <c r="D797" s="41" t="s">
        <v>251</v>
      </c>
      <c r="E797" s="41" t="s">
        <v>273</v>
      </c>
      <c r="F797" s="146">
        <f>F798+F799</f>
        <v>7</v>
      </c>
    </row>
    <row r="798" spans="1:6" s="17" customFormat="1" ht="29.25" customHeight="1">
      <c r="A798" s="7" t="s">
        <v>514</v>
      </c>
      <c r="B798" s="41" t="s">
        <v>158</v>
      </c>
      <c r="C798" s="41" t="s">
        <v>163</v>
      </c>
      <c r="D798" s="41" t="s">
        <v>251</v>
      </c>
      <c r="E798" s="41" t="s">
        <v>30</v>
      </c>
      <c r="F798" s="146">
        <v>0</v>
      </c>
    </row>
    <row r="799" spans="1:6" s="17" customFormat="1" ht="29.25" customHeight="1">
      <c r="A799" s="7" t="s">
        <v>115</v>
      </c>
      <c r="B799" s="41" t="s">
        <v>158</v>
      </c>
      <c r="C799" s="41" t="s">
        <v>163</v>
      </c>
      <c r="D799" s="41" t="s">
        <v>251</v>
      </c>
      <c r="E799" s="41" t="s">
        <v>29</v>
      </c>
      <c r="F799" s="146">
        <v>7</v>
      </c>
    </row>
    <row r="800" spans="1:6" s="17" customFormat="1" ht="22.5">
      <c r="A800" s="6" t="s">
        <v>40</v>
      </c>
      <c r="B800" s="41" t="s">
        <v>158</v>
      </c>
      <c r="C800" s="41" t="s">
        <v>163</v>
      </c>
      <c r="D800" s="41" t="s">
        <v>254</v>
      </c>
      <c r="E800" s="41" t="s">
        <v>273</v>
      </c>
      <c r="F800" s="146">
        <f>F801+F805</f>
        <v>3566.976</v>
      </c>
    </row>
    <row r="801" spans="1:6" s="17" customFormat="1" ht="22.5">
      <c r="A801" s="6" t="s">
        <v>809</v>
      </c>
      <c r="B801" s="41" t="s">
        <v>158</v>
      </c>
      <c r="C801" s="41" t="s">
        <v>163</v>
      </c>
      <c r="D801" s="41" t="s">
        <v>292</v>
      </c>
      <c r="E801" s="41" t="s">
        <v>273</v>
      </c>
      <c r="F801" s="146">
        <f>F802+F803+F804</f>
        <v>3566.976</v>
      </c>
    </row>
    <row r="802" spans="1:6" s="17" customFormat="1" ht="22.5">
      <c r="A802" s="7" t="s">
        <v>514</v>
      </c>
      <c r="B802" s="40" t="s">
        <v>158</v>
      </c>
      <c r="C802" s="40" t="s">
        <v>163</v>
      </c>
      <c r="D802" s="40" t="s">
        <v>292</v>
      </c>
      <c r="E802" s="40" t="s">
        <v>30</v>
      </c>
      <c r="F802" s="148">
        <v>11.33</v>
      </c>
    </row>
    <row r="803" spans="1:6" s="18" customFormat="1" ht="12.75">
      <c r="A803" s="7" t="s">
        <v>24</v>
      </c>
      <c r="B803" s="40" t="s">
        <v>158</v>
      </c>
      <c r="C803" s="40" t="s">
        <v>163</v>
      </c>
      <c r="D803" s="40" t="s">
        <v>292</v>
      </c>
      <c r="E803" s="40" t="s">
        <v>23</v>
      </c>
      <c r="F803" s="148">
        <v>572.5</v>
      </c>
    </row>
    <row r="804" spans="1:6" s="18" customFormat="1" ht="22.5">
      <c r="A804" s="7" t="s">
        <v>115</v>
      </c>
      <c r="B804" s="40" t="s">
        <v>158</v>
      </c>
      <c r="C804" s="40" t="s">
        <v>163</v>
      </c>
      <c r="D804" s="40" t="s">
        <v>292</v>
      </c>
      <c r="E804" s="40" t="s">
        <v>29</v>
      </c>
      <c r="F804" s="148">
        <v>2983.146</v>
      </c>
    </row>
    <row r="805" spans="1:6" s="18" customFormat="1" ht="33.75">
      <c r="A805" s="7" t="s">
        <v>898</v>
      </c>
      <c r="B805" s="40" t="s">
        <v>158</v>
      </c>
      <c r="C805" s="40" t="s">
        <v>163</v>
      </c>
      <c r="D805" s="40" t="s">
        <v>897</v>
      </c>
      <c r="E805" s="40" t="s">
        <v>273</v>
      </c>
      <c r="F805" s="147">
        <f>F806</f>
        <v>0</v>
      </c>
    </row>
    <row r="806" spans="1:6" s="18" customFormat="1" ht="22.5">
      <c r="A806" s="7" t="s">
        <v>115</v>
      </c>
      <c r="B806" s="40" t="s">
        <v>158</v>
      </c>
      <c r="C806" s="40" t="s">
        <v>163</v>
      </c>
      <c r="D806" s="40" t="s">
        <v>897</v>
      </c>
      <c r="E806" s="40" t="s">
        <v>29</v>
      </c>
      <c r="F806" s="148">
        <v>0</v>
      </c>
    </row>
    <row r="807" spans="1:6" s="19" customFormat="1" ht="12.75">
      <c r="A807" s="6" t="s">
        <v>142</v>
      </c>
      <c r="B807" s="41" t="s">
        <v>158</v>
      </c>
      <c r="C807" s="41" t="s">
        <v>163</v>
      </c>
      <c r="D807" s="41" t="s">
        <v>92</v>
      </c>
      <c r="E807" s="41" t="s">
        <v>273</v>
      </c>
      <c r="F807" s="146">
        <f>F808</f>
        <v>1027.207</v>
      </c>
    </row>
    <row r="808" spans="1:6" s="19" customFormat="1" ht="12.75">
      <c r="A808" s="6" t="s">
        <v>91</v>
      </c>
      <c r="B808" s="41" t="s">
        <v>158</v>
      </c>
      <c r="C808" s="41" t="s">
        <v>163</v>
      </c>
      <c r="D808" s="41" t="s">
        <v>93</v>
      </c>
      <c r="E808" s="41" t="s">
        <v>273</v>
      </c>
      <c r="F808" s="146">
        <f>F809</f>
        <v>1027.207</v>
      </c>
    </row>
    <row r="809" spans="1:6" s="19" customFormat="1" ht="12.75">
      <c r="A809" s="6" t="s">
        <v>272</v>
      </c>
      <c r="B809" s="41" t="s">
        <v>158</v>
      </c>
      <c r="C809" s="41" t="s">
        <v>163</v>
      </c>
      <c r="D809" s="41" t="s">
        <v>94</v>
      </c>
      <c r="E809" s="41" t="s">
        <v>273</v>
      </c>
      <c r="F809" s="146">
        <f>F810</f>
        <v>1027.207</v>
      </c>
    </row>
    <row r="810" spans="1:6" s="19" customFormat="1" ht="22.5">
      <c r="A810" s="6" t="s">
        <v>97</v>
      </c>
      <c r="B810" s="41" t="s">
        <v>158</v>
      </c>
      <c r="C810" s="41" t="s">
        <v>163</v>
      </c>
      <c r="D810" s="41" t="s">
        <v>95</v>
      </c>
      <c r="E810" s="41" t="s">
        <v>273</v>
      </c>
      <c r="F810" s="146">
        <f>F811</f>
        <v>1027.207</v>
      </c>
    </row>
    <row r="811" spans="1:6" s="17" customFormat="1" ht="45">
      <c r="A811" s="7" t="s">
        <v>28</v>
      </c>
      <c r="B811" s="40" t="s">
        <v>158</v>
      </c>
      <c r="C811" s="40" t="s">
        <v>163</v>
      </c>
      <c r="D811" s="40" t="s">
        <v>95</v>
      </c>
      <c r="E811" s="40" t="s">
        <v>26</v>
      </c>
      <c r="F811" s="148">
        <v>1027.207</v>
      </c>
    </row>
    <row r="812" spans="1:6" ht="30" customHeight="1">
      <c r="A812" s="3" t="s">
        <v>379</v>
      </c>
      <c r="B812" s="67" t="s">
        <v>67</v>
      </c>
      <c r="C812" s="68" t="s">
        <v>237</v>
      </c>
      <c r="D812" s="68"/>
      <c r="E812" s="68" t="s">
        <v>237</v>
      </c>
      <c r="F812" s="159">
        <f>F813</f>
        <v>2200.246</v>
      </c>
    </row>
    <row r="813" spans="1:6" ht="31.5" customHeight="1">
      <c r="A813" s="4" t="s">
        <v>68</v>
      </c>
      <c r="B813" s="69" t="s">
        <v>67</v>
      </c>
      <c r="C813" s="39" t="s">
        <v>69</v>
      </c>
      <c r="D813" s="39"/>
      <c r="E813" s="39" t="s">
        <v>237</v>
      </c>
      <c r="F813" s="145">
        <f>F814</f>
        <v>2200.246</v>
      </c>
    </row>
    <row r="814" spans="1:6" ht="12.75">
      <c r="A814" s="6" t="s">
        <v>142</v>
      </c>
      <c r="B814" s="70" t="s">
        <v>67</v>
      </c>
      <c r="C814" s="41" t="s">
        <v>69</v>
      </c>
      <c r="D814" s="41" t="s">
        <v>92</v>
      </c>
      <c r="E814" s="39"/>
      <c r="F814" s="146">
        <f>F815</f>
        <v>2200.246</v>
      </c>
    </row>
    <row r="815" spans="1:6" ht="12.75">
      <c r="A815" s="6" t="s">
        <v>91</v>
      </c>
      <c r="B815" s="70" t="s">
        <v>67</v>
      </c>
      <c r="C815" s="41" t="s">
        <v>69</v>
      </c>
      <c r="D815" s="41" t="s">
        <v>93</v>
      </c>
      <c r="E815" s="39"/>
      <c r="F815" s="146">
        <f>F816</f>
        <v>2200.246</v>
      </c>
    </row>
    <row r="816" spans="1:6" ht="13.5" customHeight="1">
      <c r="A816" s="8" t="s">
        <v>272</v>
      </c>
      <c r="B816" s="70" t="s">
        <v>67</v>
      </c>
      <c r="C816" s="41" t="s">
        <v>69</v>
      </c>
      <c r="D816" s="41" t="s">
        <v>94</v>
      </c>
      <c r="E816" s="41" t="s">
        <v>273</v>
      </c>
      <c r="F816" s="146">
        <f>F817+F820</f>
        <v>2200.246</v>
      </c>
    </row>
    <row r="817" spans="1:6" ht="21.75" customHeight="1">
      <c r="A817" s="8" t="s">
        <v>107</v>
      </c>
      <c r="B817" s="70" t="s">
        <v>67</v>
      </c>
      <c r="C817" s="41" t="s">
        <v>69</v>
      </c>
      <c r="D817" s="41" t="s">
        <v>106</v>
      </c>
      <c r="E817" s="41" t="s">
        <v>273</v>
      </c>
      <c r="F817" s="146">
        <f>F818+F819</f>
        <v>739.8009999999999</v>
      </c>
    </row>
    <row r="818" spans="1:6" ht="45">
      <c r="A818" s="9" t="s">
        <v>28</v>
      </c>
      <c r="B818" s="71" t="s">
        <v>67</v>
      </c>
      <c r="C818" s="40" t="s">
        <v>69</v>
      </c>
      <c r="D818" s="40" t="s">
        <v>106</v>
      </c>
      <c r="E818" s="40" t="s">
        <v>26</v>
      </c>
      <c r="F818" s="148">
        <v>649.611</v>
      </c>
    </row>
    <row r="819" spans="1:6" ht="21.75" customHeight="1">
      <c r="A819" s="9" t="s">
        <v>27</v>
      </c>
      <c r="B819" s="71" t="s">
        <v>67</v>
      </c>
      <c r="C819" s="40" t="s">
        <v>69</v>
      </c>
      <c r="D819" s="40" t="s">
        <v>106</v>
      </c>
      <c r="E819" s="40" t="s">
        <v>30</v>
      </c>
      <c r="F819" s="148">
        <v>90.19</v>
      </c>
    </row>
    <row r="820" spans="1:6" ht="21.75" customHeight="1">
      <c r="A820" s="6" t="s">
        <v>70</v>
      </c>
      <c r="B820" s="70" t="s">
        <v>67</v>
      </c>
      <c r="C820" s="41" t="s">
        <v>69</v>
      </c>
      <c r="D820" s="41" t="s">
        <v>58</v>
      </c>
      <c r="E820" s="41" t="s">
        <v>273</v>
      </c>
      <c r="F820" s="146">
        <f>F821</f>
        <v>1460.445</v>
      </c>
    </row>
    <row r="821" spans="1:6" ht="45">
      <c r="A821" s="9" t="s">
        <v>28</v>
      </c>
      <c r="B821" s="40" t="s">
        <v>67</v>
      </c>
      <c r="C821" s="40" t="s">
        <v>69</v>
      </c>
      <c r="D821" s="40" t="s">
        <v>58</v>
      </c>
      <c r="E821" s="40" t="s">
        <v>26</v>
      </c>
      <c r="F821" s="148">
        <v>1460.445</v>
      </c>
    </row>
    <row r="822" spans="1:6" ht="27" customHeight="1">
      <c r="A822" s="3" t="s">
        <v>381</v>
      </c>
      <c r="B822" s="67" t="s">
        <v>238</v>
      </c>
      <c r="C822" s="68" t="s">
        <v>237</v>
      </c>
      <c r="D822" s="68"/>
      <c r="E822" s="68" t="s">
        <v>237</v>
      </c>
      <c r="F822" s="161">
        <f>F823+F833</f>
        <v>5750.086000000001</v>
      </c>
    </row>
    <row r="823" spans="1:6" ht="45" customHeight="1">
      <c r="A823" s="4" t="s">
        <v>270</v>
      </c>
      <c r="B823" s="69" t="s">
        <v>238</v>
      </c>
      <c r="C823" s="39" t="s">
        <v>271</v>
      </c>
      <c r="D823" s="39"/>
      <c r="E823" s="39" t="s">
        <v>237</v>
      </c>
      <c r="F823" s="145">
        <f>F824</f>
        <v>5734.086000000001</v>
      </c>
    </row>
    <row r="824" spans="1:6" ht="12.75">
      <c r="A824" s="6" t="s">
        <v>142</v>
      </c>
      <c r="B824" s="70" t="s">
        <v>238</v>
      </c>
      <c r="C824" s="41" t="s">
        <v>271</v>
      </c>
      <c r="D824" s="41" t="s">
        <v>92</v>
      </c>
      <c r="E824" s="41"/>
      <c r="F824" s="146">
        <f>F825</f>
        <v>5734.086000000001</v>
      </c>
    </row>
    <row r="825" spans="1:6" ht="12.75">
      <c r="A825" s="6" t="s">
        <v>91</v>
      </c>
      <c r="B825" s="70" t="s">
        <v>238</v>
      </c>
      <c r="C825" s="41" t="s">
        <v>271</v>
      </c>
      <c r="D825" s="41" t="s">
        <v>93</v>
      </c>
      <c r="E825" s="41"/>
      <c r="F825" s="146">
        <f>F826+F831</f>
        <v>5734.086000000001</v>
      </c>
    </row>
    <row r="826" spans="1:6" ht="12" customHeight="1">
      <c r="A826" s="8" t="s">
        <v>272</v>
      </c>
      <c r="B826" s="70" t="s">
        <v>238</v>
      </c>
      <c r="C826" s="41" t="s">
        <v>271</v>
      </c>
      <c r="D826" s="41" t="s">
        <v>94</v>
      </c>
      <c r="E826" s="41" t="s">
        <v>273</v>
      </c>
      <c r="F826" s="146">
        <f>F827</f>
        <v>4139.013000000001</v>
      </c>
    </row>
    <row r="827" spans="1:6" ht="24.75" customHeight="1">
      <c r="A827" s="8" t="s">
        <v>97</v>
      </c>
      <c r="B827" s="70" t="s">
        <v>238</v>
      </c>
      <c r="C827" s="41" t="s">
        <v>271</v>
      </c>
      <c r="D827" s="41" t="s">
        <v>95</v>
      </c>
      <c r="E827" s="41" t="s">
        <v>273</v>
      </c>
      <c r="F827" s="146">
        <f>F828+F829+F830</f>
        <v>4139.013000000001</v>
      </c>
    </row>
    <row r="828" spans="1:6" ht="49.5" customHeight="1">
      <c r="A828" s="9" t="s">
        <v>28</v>
      </c>
      <c r="B828" s="71" t="s">
        <v>238</v>
      </c>
      <c r="C828" s="40" t="s">
        <v>271</v>
      </c>
      <c r="D828" s="40" t="s">
        <v>95</v>
      </c>
      <c r="E828" s="40" t="s">
        <v>26</v>
      </c>
      <c r="F828" s="148">
        <v>3137.489</v>
      </c>
    </row>
    <row r="829" spans="1:6" ht="21.75" customHeight="1">
      <c r="A829" s="9" t="s">
        <v>27</v>
      </c>
      <c r="B829" s="71" t="s">
        <v>238</v>
      </c>
      <c r="C829" s="40" t="s">
        <v>271</v>
      </c>
      <c r="D829" s="40" t="s">
        <v>95</v>
      </c>
      <c r="E829" s="40" t="s">
        <v>30</v>
      </c>
      <c r="F829" s="148">
        <v>983.022</v>
      </c>
    </row>
    <row r="830" spans="1:6" ht="12" customHeight="1">
      <c r="A830" s="9" t="s">
        <v>22</v>
      </c>
      <c r="B830" s="71" t="s">
        <v>238</v>
      </c>
      <c r="C830" s="40" t="s">
        <v>271</v>
      </c>
      <c r="D830" s="40" t="s">
        <v>95</v>
      </c>
      <c r="E830" s="40" t="s">
        <v>21</v>
      </c>
      <c r="F830" s="148">
        <v>18.502</v>
      </c>
    </row>
    <row r="831" spans="1:6" ht="21.75" customHeight="1">
      <c r="A831" s="8" t="s">
        <v>32</v>
      </c>
      <c r="B831" s="70" t="s">
        <v>238</v>
      </c>
      <c r="C831" s="41" t="s">
        <v>271</v>
      </c>
      <c r="D831" s="41" t="s">
        <v>99</v>
      </c>
      <c r="E831" s="41" t="s">
        <v>273</v>
      </c>
      <c r="F831" s="146">
        <f>F832</f>
        <v>1595.073</v>
      </c>
    </row>
    <row r="832" spans="1:6" ht="48" customHeight="1">
      <c r="A832" s="9" t="s">
        <v>28</v>
      </c>
      <c r="B832" s="71" t="s">
        <v>238</v>
      </c>
      <c r="C832" s="40" t="s">
        <v>271</v>
      </c>
      <c r="D832" s="40" t="s">
        <v>99</v>
      </c>
      <c r="E832" s="40" t="s">
        <v>26</v>
      </c>
      <c r="F832" s="148">
        <v>1595.073</v>
      </c>
    </row>
    <row r="833" spans="1:6" ht="12.75">
      <c r="A833" s="10" t="s">
        <v>118</v>
      </c>
      <c r="B833" s="69" t="s">
        <v>238</v>
      </c>
      <c r="C833" s="39" t="s">
        <v>65</v>
      </c>
      <c r="D833" s="39"/>
      <c r="E833" s="39"/>
      <c r="F833" s="145">
        <f>F834</f>
        <v>16</v>
      </c>
    </row>
    <row r="834" spans="1:6" ht="12.75">
      <c r="A834" s="6" t="s">
        <v>142</v>
      </c>
      <c r="B834" s="70" t="s">
        <v>238</v>
      </c>
      <c r="C834" s="41" t="s">
        <v>65</v>
      </c>
      <c r="D834" s="41" t="s">
        <v>92</v>
      </c>
      <c r="E834" s="39"/>
      <c r="F834" s="146">
        <f>F835</f>
        <v>16</v>
      </c>
    </row>
    <row r="835" spans="1:6" ht="22.5">
      <c r="A835" s="6" t="s">
        <v>100</v>
      </c>
      <c r="B835" s="70" t="s">
        <v>238</v>
      </c>
      <c r="C835" s="41" t="s">
        <v>65</v>
      </c>
      <c r="D835" s="41" t="s">
        <v>101</v>
      </c>
      <c r="E835" s="39"/>
      <c r="F835" s="146">
        <f>F836</f>
        <v>16</v>
      </c>
    </row>
    <row r="836" spans="1:6" ht="13.5" customHeight="1">
      <c r="A836" s="8" t="s">
        <v>66</v>
      </c>
      <c r="B836" s="70" t="s">
        <v>238</v>
      </c>
      <c r="C836" s="41" t="s">
        <v>65</v>
      </c>
      <c r="D836" s="41" t="s">
        <v>102</v>
      </c>
      <c r="E836" s="41" t="s">
        <v>273</v>
      </c>
      <c r="F836" s="146">
        <f>F837</f>
        <v>16</v>
      </c>
    </row>
    <row r="837" spans="1:6" ht="12.75" customHeight="1">
      <c r="A837" s="9" t="s">
        <v>24</v>
      </c>
      <c r="B837" s="71" t="s">
        <v>238</v>
      </c>
      <c r="C837" s="40" t="s">
        <v>65</v>
      </c>
      <c r="D837" s="40" t="s">
        <v>102</v>
      </c>
      <c r="E837" s="40" t="s">
        <v>23</v>
      </c>
      <c r="F837" s="148">
        <v>16</v>
      </c>
    </row>
    <row r="838" spans="1:6" ht="39.75" customHeight="1">
      <c r="A838" s="138" t="s">
        <v>205</v>
      </c>
      <c r="B838" s="139" t="s">
        <v>116</v>
      </c>
      <c r="C838" s="139" t="s">
        <v>237</v>
      </c>
      <c r="D838" s="139"/>
      <c r="E838" s="139" t="s">
        <v>237</v>
      </c>
      <c r="F838" s="162">
        <f>F839+F862+F865+F874+F882+F898+F878</f>
        <v>140669.89</v>
      </c>
    </row>
    <row r="839" spans="1:6" s="17" customFormat="1" ht="13.5" customHeight="1">
      <c r="A839" s="4" t="s">
        <v>117</v>
      </c>
      <c r="B839" s="39" t="s">
        <v>116</v>
      </c>
      <c r="C839" s="39" t="s">
        <v>187</v>
      </c>
      <c r="D839" s="39"/>
      <c r="E839" s="39" t="s">
        <v>237</v>
      </c>
      <c r="F839" s="145">
        <f>F840+F849</f>
        <v>22662.025</v>
      </c>
    </row>
    <row r="840" spans="1:6" s="17" customFormat="1" ht="22.5">
      <c r="A840" s="6" t="s">
        <v>12</v>
      </c>
      <c r="B840" s="41" t="s">
        <v>116</v>
      </c>
      <c r="C840" s="41" t="s">
        <v>187</v>
      </c>
      <c r="D840" s="41" t="s">
        <v>239</v>
      </c>
      <c r="E840" s="41" t="s">
        <v>273</v>
      </c>
      <c r="F840" s="146">
        <f>F841+F847</f>
        <v>7331.048000000001</v>
      </c>
    </row>
    <row r="841" spans="1:6" s="17" customFormat="1" ht="22.5">
      <c r="A841" s="6" t="s">
        <v>37</v>
      </c>
      <c r="B841" s="41" t="s">
        <v>116</v>
      </c>
      <c r="C841" s="41" t="s">
        <v>187</v>
      </c>
      <c r="D841" s="41" t="s">
        <v>249</v>
      </c>
      <c r="E841" s="41" t="s">
        <v>273</v>
      </c>
      <c r="F841" s="146">
        <f>F842+F845</f>
        <v>7330.048000000001</v>
      </c>
    </row>
    <row r="842" spans="1:6" s="17" customFormat="1" ht="22.5">
      <c r="A842" s="6" t="s">
        <v>538</v>
      </c>
      <c r="B842" s="41" t="s">
        <v>116</v>
      </c>
      <c r="C842" s="41" t="s">
        <v>187</v>
      </c>
      <c r="D842" s="41" t="s">
        <v>262</v>
      </c>
      <c r="E842" s="41" t="s">
        <v>273</v>
      </c>
      <c r="F842" s="146">
        <f>F843+F844</f>
        <v>7329.22</v>
      </c>
    </row>
    <row r="843" spans="1:6" s="17" customFormat="1" ht="23.25" customHeight="1">
      <c r="A843" s="7" t="s">
        <v>27</v>
      </c>
      <c r="B843" s="40" t="s">
        <v>116</v>
      </c>
      <c r="C843" s="40" t="s">
        <v>187</v>
      </c>
      <c r="D843" s="40" t="s">
        <v>262</v>
      </c>
      <c r="E843" s="40" t="s">
        <v>30</v>
      </c>
      <c r="F843" s="148">
        <v>7329.22</v>
      </c>
    </row>
    <row r="844" spans="1:6" s="17" customFormat="1" ht="23.25" customHeight="1">
      <c r="A844" s="7" t="s">
        <v>55</v>
      </c>
      <c r="B844" s="40" t="s">
        <v>116</v>
      </c>
      <c r="C844" s="40" t="s">
        <v>187</v>
      </c>
      <c r="D844" s="40" t="s">
        <v>262</v>
      </c>
      <c r="E844" s="40" t="s">
        <v>54</v>
      </c>
      <c r="F844" s="148">
        <v>0</v>
      </c>
    </row>
    <row r="845" spans="1:6" s="17" customFormat="1" ht="23.25" customHeight="1">
      <c r="A845" s="6" t="s">
        <v>799</v>
      </c>
      <c r="B845" s="41" t="s">
        <v>116</v>
      </c>
      <c r="C845" s="41" t="s">
        <v>187</v>
      </c>
      <c r="D845" s="41" t="s">
        <v>258</v>
      </c>
      <c r="E845" s="41" t="s">
        <v>273</v>
      </c>
      <c r="F845" s="147">
        <f>F846</f>
        <v>0.828</v>
      </c>
    </row>
    <row r="846" spans="1:6" s="17" customFormat="1" ht="23.25" customHeight="1">
      <c r="A846" s="7" t="s">
        <v>27</v>
      </c>
      <c r="B846" s="40" t="s">
        <v>116</v>
      </c>
      <c r="C846" s="40" t="s">
        <v>187</v>
      </c>
      <c r="D846" s="40" t="s">
        <v>258</v>
      </c>
      <c r="E846" s="40" t="s">
        <v>30</v>
      </c>
      <c r="F846" s="148">
        <v>0.828</v>
      </c>
    </row>
    <row r="847" spans="1:6" s="17" customFormat="1" ht="23.25" customHeight="1">
      <c r="A847" s="6" t="s">
        <v>802</v>
      </c>
      <c r="B847" s="41" t="s">
        <v>116</v>
      </c>
      <c r="C847" s="41" t="s">
        <v>187</v>
      </c>
      <c r="D847" s="41" t="s">
        <v>261</v>
      </c>
      <c r="E847" s="41" t="s">
        <v>273</v>
      </c>
      <c r="F847" s="147">
        <f>F848</f>
        <v>1</v>
      </c>
    </row>
    <row r="848" spans="1:6" s="17" customFormat="1" ht="23.25" customHeight="1">
      <c r="A848" s="7" t="s">
        <v>31</v>
      </c>
      <c r="B848" s="40" t="s">
        <v>116</v>
      </c>
      <c r="C848" s="40" t="s">
        <v>187</v>
      </c>
      <c r="D848" s="40" t="s">
        <v>261</v>
      </c>
      <c r="E848" s="40" t="s">
        <v>30</v>
      </c>
      <c r="F848" s="148">
        <v>1</v>
      </c>
    </row>
    <row r="849" spans="1:6" s="17" customFormat="1" ht="18" customHeight="1">
      <c r="A849" s="6" t="s">
        <v>142</v>
      </c>
      <c r="B849" s="41" t="s">
        <v>116</v>
      </c>
      <c r="C849" s="41" t="s">
        <v>187</v>
      </c>
      <c r="D849" s="41" t="s">
        <v>92</v>
      </c>
      <c r="E849" s="41" t="s">
        <v>273</v>
      </c>
      <c r="F849" s="146">
        <f>F852+F854+F850</f>
        <v>15330.977</v>
      </c>
    </row>
    <row r="850" spans="1:6" s="17" customFormat="1" ht="30" customHeight="1">
      <c r="A850" s="135" t="s">
        <v>1003</v>
      </c>
      <c r="B850" s="168" t="s">
        <v>116</v>
      </c>
      <c r="C850" s="168" t="s">
        <v>187</v>
      </c>
      <c r="D850" s="168" t="s">
        <v>1002</v>
      </c>
      <c r="E850" s="168" t="s">
        <v>273</v>
      </c>
      <c r="F850" s="146">
        <f>F851</f>
        <v>38.583</v>
      </c>
    </row>
    <row r="851" spans="1:6" s="17" customFormat="1" ht="51.75" customHeight="1">
      <c r="A851" s="7" t="s">
        <v>28</v>
      </c>
      <c r="B851" s="168" t="s">
        <v>116</v>
      </c>
      <c r="C851" s="168" t="s">
        <v>187</v>
      </c>
      <c r="D851" s="168" t="s">
        <v>1002</v>
      </c>
      <c r="E851" s="168" t="s">
        <v>26</v>
      </c>
      <c r="F851" s="146">
        <v>38.583</v>
      </c>
    </row>
    <row r="852" spans="1:6" s="17" customFormat="1" ht="24" customHeight="1">
      <c r="A852" s="6" t="s">
        <v>687</v>
      </c>
      <c r="B852" s="41" t="s">
        <v>116</v>
      </c>
      <c r="C852" s="41" t="s">
        <v>187</v>
      </c>
      <c r="D852" s="41" t="s">
        <v>686</v>
      </c>
      <c r="E852" s="41" t="s">
        <v>273</v>
      </c>
      <c r="F852" s="146">
        <f>F853</f>
        <v>81.877</v>
      </c>
    </row>
    <row r="853" spans="1:6" s="17" customFormat="1" ht="26.25" customHeight="1">
      <c r="A853" s="7" t="s">
        <v>27</v>
      </c>
      <c r="B853" s="40" t="s">
        <v>116</v>
      </c>
      <c r="C853" s="40" t="s">
        <v>187</v>
      </c>
      <c r="D853" s="40" t="s">
        <v>686</v>
      </c>
      <c r="E853" s="40" t="s">
        <v>30</v>
      </c>
      <c r="F853" s="147">
        <v>81.877</v>
      </c>
    </row>
    <row r="854" spans="1:6" s="17" customFormat="1" ht="12" customHeight="1">
      <c r="A854" s="6" t="s">
        <v>91</v>
      </c>
      <c r="B854" s="41" t="s">
        <v>116</v>
      </c>
      <c r="C854" s="41" t="s">
        <v>187</v>
      </c>
      <c r="D854" s="41" t="s">
        <v>93</v>
      </c>
      <c r="E854" s="41" t="s">
        <v>273</v>
      </c>
      <c r="F854" s="146">
        <f>F855+F857</f>
        <v>15210.517</v>
      </c>
    </row>
    <row r="855" spans="1:6" s="17" customFormat="1" ht="27" customHeight="1">
      <c r="A855" s="6" t="s">
        <v>212</v>
      </c>
      <c r="B855" s="41" t="s">
        <v>116</v>
      </c>
      <c r="C855" s="41" t="s">
        <v>187</v>
      </c>
      <c r="D855" s="41" t="s">
        <v>104</v>
      </c>
      <c r="E855" s="41" t="s">
        <v>273</v>
      </c>
      <c r="F855" s="146">
        <f>F856</f>
        <v>2017.807</v>
      </c>
    </row>
    <row r="856" spans="1:6" s="17" customFormat="1" ht="21.75" customHeight="1">
      <c r="A856" s="7" t="s">
        <v>22</v>
      </c>
      <c r="B856" s="41" t="s">
        <v>116</v>
      </c>
      <c r="C856" s="41" t="s">
        <v>187</v>
      </c>
      <c r="D856" s="41" t="s">
        <v>104</v>
      </c>
      <c r="E856" s="41" t="s">
        <v>21</v>
      </c>
      <c r="F856" s="146">
        <v>2017.807</v>
      </c>
    </row>
    <row r="857" spans="1:6" s="17" customFormat="1" ht="13.5" customHeight="1">
      <c r="A857" s="6" t="s">
        <v>272</v>
      </c>
      <c r="B857" s="41" t="s">
        <v>116</v>
      </c>
      <c r="C857" s="41" t="s">
        <v>187</v>
      </c>
      <c r="D857" s="41" t="s">
        <v>94</v>
      </c>
      <c r="E857" s="41" t="s">
        <v>273</v>
      </c>
      <c r="F857" s="146">
        <f>F858</f>
        <v>13192.71</v>
      </c>
    </row>
    <row r="858" spans="1:6" s="17" customFormat="1" ht="21.75" customHeight="1">
      <c r="A858" s="6" t="s">
        <v>97</v>
      </c>
      <c r="B858" s="41" t="s">
        <v>116</v>
      </c>
      <c r="C858" s="41" t="s">
        <v>187</v>
      </c>
      <c r="D858" s="41" t="s">
        <v>95</v>
      </c>
      <c r="E858" s="41" t="s">
        <v>273</v>
      </c>
      <c r="F858" s="146">
        <f>F859+F860+F861</f>
        <v>13192.71</v>
      </c>
    </row>
    <row r="859" spans="1:6" s="17" customFormat="1" ht="45">
      <c r="A859" s="7" t="s">
        <v>28</v>
      </c>
      <c r="B859" s="40" t="s">
        <v>116</v>
      </c>
      <c r="C859" s="40" t="s">
        <v>187</v>
      </c>
      <c r="D859" s="40" t="s">
        <v>95</v>
      </c>
      <c r="E859" s="40" t="s">
        <v>26</v>
      </c>
      <c r="F859" s="148">
        <v>11621.791</v>
      </c>
    </row>
    <row r="860" spans="1:6" s="17" customFormat="1" ht="23.25" customHeight="1">
      <c r="A860" s="7" t="s">
        <v>27</v>
      </c>
      <c r="B860" s="41" t="s">
        <v>116</v>
      </c>
      <c r="C860" s="40" t="s">
        <v>187</v>
      </c>
      <c r="D860" s="40" t="s">
        <v>95</v>
      </c>
      <c r="E860" s="40" t="s">
        <v>30</v>
      </c>
      <c r="F860" s="148">
        <v>1060.25</v>
      </c>
    </row>
    <row r="861" spans="1:6" s="17" customFormat="1" ht="12.75">
      <c r="A861" s="7" t="s">
        <v>22</v>
      </c>
      <c r="B861" s="40" t="s">
        <v>116</v>
      </c>
      <c r="C861" s="40" t="s">
        <v>187</v>
      </c>
      <c r="D861" s="40" t="s">
        <v>95</v>
      </c>
      <c r="E861" s="40" t="s">
        <v>21</v>
      </c>
      <c r="F861" s="148">
        <v>510.669</v>
      </c>
    </row>
    <row r="862" spans="1:6" s="17" customFormat="1" ht="26.25" customHeight="1">
      <c r="A862" s="4" t="s">
        <v>33</v>
      </c>
      <c r="B862" s="39" t="s">
        <v>116</v>
      </c>
      <c r="C862" s="39" t="s">
        <v>71</v>
      </c>
      <c r="D862" s="39"/>
      <c r="E862" s="39"/>
      <c r="F862" s="149">
        <f>F863</f>
        <v>227.3</v>
      </c>
    </row>
    <row r="863" spans="1:6" s="17" customFormat="1" ht="39" customHeight="1">
      <c r="A863" s="6" t="s">
        <v>389</v>
      </c>
      <c r="B863" s="41" t="s">
        <v>116</v>
      </c>
      <c r="C863" s="41" t="s">
        <v>71</v>
      </c>
      <c r="D863" s="41" t="s">
        <v>689</v>
      </c>
      <c r="E863" s="41" t="s">
        <v>273</v>
      </c>
      <c r="F863" s="147">
        <f>F864</f>
        <v>227.3</v>
      </c>
    </row>
    <row r="864" spans="1:6" s="17" customFormat="1" ht="25.5" customHeight="1">
      <c r="A864" s="7" t="s">
        <v>27</v>
      </c>
      <c r="B864" s="40" t="s">
        <v>116</v>
      </c>
      <c r="C864" s="40" t="s">
        <v>71</v>
      </c>
      <c r="D864" s="41" t="s">
        <v>689</v>
      </c>
      <c r="E864" s="40" t="s">
        <v>30</v>
      </c>
      <c r="F864" s="148">
        <v>227.3</v>
      </c>
    </row>
    <row r="865" spans="1:6" s="18" customFormat="1" ht="14.25" customHeight="1">
      <c r="A865" s="106" t="s">
        <v>521</v>
      </c>
      <c r="B865" s="39" t="s">
        <v>116</v>
      </c>
      <c r="C865" s="39" t="s">
        <v>522</v>
      </c>
      <c r="D865" s="40"/>
      <c r="E865" s="40"/>
      <c r="F865" s="145">
        <f>F866+F872</f>
        <v>15425.5</v>
      </c>
    </row>
    <row r="866" spans="1:6" s="18" customFormat="1" ht="45.75" customHeight="1">
      <c r="A866" s="123" t="s">
        <v>481</v>
      </c>
      <c r="B866" s="40" t="s">
        <v>116</v>
      </c>
      <c r="C866" s="41" t="s">
        <v>522</v>
      </c>
      <c r="D866" s="124" t="s">
        <v>483</v>
      </c>
      <c r="E866" s="40" t="s">
        <v>273</v>
      </c>
      <c r="F866" s="147">
        <f>F867</f>
        <v>13732.2</v>
      </c>
    </row>
    <row r="867" spans="1:6" s="18" customFormat="1" ht="27" customHeight="1">
      <c r="A867" s="123" t="s">
        <v>613</v>
      </c>
      <c r="B867" s="40" t="s">
        <v>116</v>
      </c>
      <c r="C867" s="41" t="s">
        <v>522</v>
      </c>
      <c r="D867" s="40" t="s">
        <v>615</v>
      </c>
      <c r="E867" s="40" t="s">
        <v>273</v>
      </c>
      <c r="F867" s="147">
        <f>F868+F870</f>
        <v>13732.2</v>
      </c>
    </row>
    <row r="868" spans="1:6" s="18" customFormat="1" ht="51.75" customHeight="1">
      <c r="A868" s="123" t="s">
        <v>614</v>
      </c>
      <c r="B868" s="40" t="s">
        <v>116</v>
      </c>
      <c r="C868" s="41" t="s">
        <v>522</v>
      </c>
      <c r="D868" s="40" t="s">
        <v>616</v>
      </c>
      <c r="E868" s="40" t="s">
        <v>273</v>
      </c>
      <c r="F868" s="147">
        <f>F869</f>
        <v>3144.7</v>
      </c>
    </row>
    <row r="869" spans="1:6" s="18" customFormat="1" ht="27" customHeight="1">
      <c r="A869" s="7" t="s">
        <v>27</v>
      </c>
      <c r="B869" s="40" t="s">
        <v>116</v>
      </c>
      <c r="C869" s="41" t="s">
        <v>522</v>
      </c>
      <c r="D869" s="40" t="s">
        <v>616</v>
      </c>
      <c r="E869" s="40" t="s">
        <v>30</v>
      </c>
      <c r="F869" s="148">
        <v>3144.7</v>
      </c>
    </row>
    <row r="870" spans="1:6" s="18" customFormat="1" ht="38.25" customHeight="1">
      <c r="A870" s="7" t="s">
        <v>1070</v>
      </c>
      <c r="B870" s="40" t="s">
        <v>116</v>
      </c>
      <c r="C870" s="41" t="s">
        <v>522</v>
      </c>
      <c r="D870" s="40" t="s">
        <v>1069</v>
      </c>
      <c r="E870" s="40" t="s">
        <v>273</v>
      </c>
      <c r="F870" s="148">
        <f>F871</f>
        <v>10587.5</v>
      </c>
    </row>
    <row r="871" spans="1:6" s="18" customFormat="1" ht="27" customHeight="1">
      <c r="A871" s="7" t="s">
        <v>27</v>
      </c>
      <c r="B871" s="40" t="s">
        <v>116</v>
      </c>
      <c r="C871" s="41" t="s">
        <v>522</v>
      </c>
      <c r="D871" s="40" t="s">
        <v>1069</v>
      </c>
      <c r="E871" s="40" t="s">
        <v>30</v>
      </c>
      <c r="F871" s="148">
        <v>10587.5</v>
      </c>
    </row>
    <row r="872" spans="1:6" s="19" customFormat="1" ht="34.5" customHeight="1">
      <c r="A872" s="6" t="s">
        <v>810</v>
      </c>
      <c r="B872" s="41" t="s">
        <v>116</v>
      </c>
      <c r="C872" s="41" t="s">
        <v>522</v>
      </c>
      <c r="D872" s="41" t="s">
        <v>527</v>
      </c>
      <c r="E872" s="41" t="s">
        <v>273</v>
      </c>
      <c r="F872" s="146">
        <f>F873</f>
        <v>1693.3</v>
      </c>
    </row>
    <row r="873" spans="1:6" s="18" customFormat="1" ht="24.75" customHeight="1">
      <c r="A873" s="7" t="s">
        <v>27</v>
      </c>
      <c r="B873" s="40" t="s">
        <v>116</v>
      </c>
      <c r="C873" s="40" t="s">
        <v>522</v>
      </c>
      <c r="D873" s="40" t="s">
        <v>527</v>
      </c>
      <c r="E873" s="40" t="s">
        <v>30</v>
      </c>
      <c r="F873" s="148">
        <v>1693.3</v>
      </c>
    </row>
    <row r="874" spans="1:6" s="18" customFormat="1" ht="24.75" customHeight="1">
      <c r="A874" s="4" t="s">
        <v>136</v>
      </c>
      <c r="B874" s="39" t="s">
        <v>116</v>
      </c>
      <c r="C874" s="39" t="s">
        <v>134</v>
      </c>
      <c r="D874" s="39"/>
      <c r="E874" s="156"/>
      <c r="F874" s="149">
        <f>F875</f>
        <v>394.307</v>
      </c>
    </row>
    <row r="875" spans="1:6" s="18" customFormat="1" ht="24.75" customHeight="1">
      <c r="A875" s="6" t="s">
        <v>769</v>
      </c>
      <c r="B875" s="41" t="s">
        <v>116</v>
      </c>
      <c r="C875" s="41" t="s">
        <v>134</v>
      </c>
      <c r="D875" s="41" t="s">
        <v>241</v>
      </c>
      <c r="E875" s="41" t="s">
        <v>273</v>
      </c>
      <c r="F875" s="147">
        <f>F876</f>
        <v>394.307</v>
      </c>
    </row>
    <row r="876" spans="1:6" s="18" customFormat="1" ht="24.75" customHeight="1">
      <c r="A876" s="6" t="s">
        <v>792</v>
      </c>
      <c r="B876" s="41" t="s">
        <v>116</v>
      </c>
      <c r="C876" s="41" t="s">
        <v>134</v>
      </c>
      <c r="D876" s="41" t="s">
        <v>505</v>
      </c>
      <c r="E876" s="41" t="s">
        <v>273</v>
      </c>
      <c r="F876" s="147">
        <f>F877</f>
        <v>394.307</v>
      </c>
    </row>
    <row r="877" spans="1:6" s="18" customFormat="1" ht="24.75" customHeight="1">
      <c r="A877" s="7" t="s">
        <v>27</v>
      </c>
      <c r="B877" s="40" t="s">
        <v>116</v>
      </c>
      <c r="C877" s="40" t="s">
        <v>134</v>
      </c>
      <c r="D877" s="40" t="s">
        <v>505</v>
      </c>
      <c r="E877" s="40" t="s">
        <v>30</v>
      </c>
      <c r="F877" s="148">
        <v>394.307</v>
      </c>
    </row>
    <row r="878" spans="1:6" s="18" customFormat="1" ht="24.75" customHeight="1">
      <c r="A878" s="7" t="s">
        <v>137</v>
      </c>
      <c r="B878" s="1" t="s">
        <v>116</v>
      </c>
      <c r="C878" s="1" t="s">
        <v>135</v>
      </c>
      <c r="D878" s="40"/>
      <c r="E878" s="40"/>
      <c r="F878" s="153">
        <f>F879</f>
        <v>4159</v>
      </c>
    </row>
    <row r="879" spans="1:6" s="18" customFormat="1" ht="24.75" customHeight="1">
      <c r="A879" s="6" t="s">
        <v>142</v>
      </c>
      <c r="B879" s="41" t="s">
        <v>116</v>
      </c>
      <c r="C879" s="41" t="s">
        <v>135</v>
      </c>
      <c r="D879" s="41" t="s">
        <v>92</v>
      </c>
      <c r="E879" s="41" t="s">
        <v>273</v>
      </c>
      <c r="F879" s="148">
        <f>F880</f>
        <v>4159</v>
      </c>
    </row>
    <row r="880" spans="1:6" s="18" customFormat="1" ht="51" customHeight="1">
      <c r="A880" s="7" t="s">
        <v>1017</v>
      </c>
      <c r="B880" s="40" t="s">
        <v>116</v>
      </c>
      <c r="C880" s="40" t="s">
        <v>135</v>
      </c>
      <c r="D880" s="40" t="s">
        <v>1016</v>
      </c>
      <c r="E880" s="40" t="s">
        <v>273</v>
      </c>
      <c r="F880" s="148">
        <f>F881</f>
        <v>4159</v>
      </c>
    </row>
    <row r="881" spans="1:6" s="18" customFormat="1" ht="24.75" customHeight="1">
      <c r="A881" s="7" t="s">
        <v>22</v>
      </c>
      <c r="B881" s="40" t="s">
        <v>116</v>
      </c>
      <c r="C881" s="40" t="s">
        <v>135</v>
      </c>
      <c r="D881" s="40" t="s">
        <v>1016</v>
      </c>
      <c r="E881" s="40" t="s">
        <v>21</v>
      </c>
      <c r="F881" s="148">
        <v>4159</v>
      </c>
    </row>
    <row r="882" spans="1:6" s="17" customFormat="1" ht="12.75" customHeight="1">
      <c r="A882" s="4" t="s">
        <v>495</v>
      </c>
      <c r="B882" s="39" t="s">
        <v>116</v>
      </c>
      <c r="C882" s="39" t="s">
        <v>496</v>
      </c>
      <c r="D882" s="40"/>
      <c r="E882" s="40"/>
      <c r="F882" s="145">
        <f>F883+F889</f>
        <v>53892.829999999994</v>
      </c>
    </row>
    <row r="883" spans="1:6" s="17" customFormat="1" ht="23.25" customHeight="1">
      <c r="A883" s="125" t="s">
        <v>619</v>
      </c>
      <c r="B883" s="40" t="s">
        <v>116</v>
      </c>
      <c r="C883" s="40" t="s">
        <v>496</v>
      </c>
      <c r="D883" s="40" t="s">
        <v>622</v>
      </c>
      <c r="E883" s="40" t="s">
        <v>273</v>
      </c>
      <c r="F883" s="147">
        <f>F884</f>
        <v>50609.816999999995</v>
      </c>
    </row>
    <row r="884" spans="1:6" s="17" customFormat="1" ht="42" customHeight="1">
      <c r="A884" s="125" t="s">
        <v>620</v>
      </c>
      <c r="B884" s="40" t="s">
        <v>116</v>
      </c>
      <c r="C884" s="40" t="s">
        <v>496</v>
      </c>
      <c r="D884" s="40" t="s">
        <v>621</v>
      </c>
      <c r="E884" s="40" t="s">
        <v>273</v>
      </c>
      <c r="F884" s="147">
        <f>F885+F887</f>
        <v>50609.816999999995</v>
      </c>
    </row>
    <row r="885" spans="1:6" s="17" customFormat="1" ht="40.5" customHeight="1">
      <c r="A885" s="121" t="s">
        <v>618</v>
      </c>
      <c r="B885" s="40" t="s">
        <v>116</v>
      </c>
      <c r="C885" s="40" t="s">
        <v>496</v>
      </c>
      <c r="D885" s="126" t="s">
        <v>617</v>
      </c>
      <c r="E885" s="40" t="s">
        <v>273</v>
      </c>
      <c r="F885" s="147">
        <f>F886</f>
        <v>3350.999</v>
      </c>
    </row>
    <row r="886" spans="1:6" s="17" customFormat="1" ht="27.75" customHeight="1">
      <c r="A886" s="7" t="s">
        <v>27</v>
      </c>
      <c r="B886" s="40" t="s">
        <v>116</v>
      </c>
      <c r="C886" s="40" t="s">
        <v>496</v>
      </c>
      <c r="D886" s="126" t="s">
        <v>617</v>
      </c>
      <c r="E886" s="40" t="s">
        <v>30</v>
      </c>
      <c r="F886" s="148">
        <v>3350.999</v>
      </c>
    </row>
    <row r="887" spans="1:6" s="17" customFormat="1" ht="27.75" customHeight="1">
      <c r="A887" s="7" t="s">
        <v>683</v>
      </c>
      <c r="B887" s="40" t="s">
        <v>116</v>
      </c>
      <c r="C887" s="40" t="s">
        <v>496</v>
      </c>
      <c r="D887" s="126" t="s">
        <v>682</v>
      </c>
      <c r="E887" s="40" t="s">
        <v>273</v>
      </c>
      <c r="F887" s="147">
        <f>F888</f>
        <v>47258.818</v>
      </c>
    </row>
    <row r="888" spans="1:6" s="17" customFormat="1" ht="27.75" customHeight="1">
      <c r="A888" s="7" t="s">
        <v>27</v>
      </c>
      <c r="B888" s="40" t="s">
        <v>116</v>
      </c>
      <c r="C888" s="40" t="s">
        <v>496</v>
      </c>
      <c r="D888" s="126" t="s">
        <v>682</v>
      </c>
      <c r="E888" s="40" t="s">
        <v>30</v>
      </c>
      <c r="F888" s="148">
        <v>47258.818</v>
      </c>
    </row>
    <row r="889" spans="1:6" s="19" customFormat="1" ht="39" customHeight="1">
      <c r="A889" s="6" t="s">
        <v>804</v>
      </c>
      <c r="B889" s="41" t="s">
        <v>116</v>
      </c>
      <c r="C889" s="41" t="s">
        <v>496</v>
      </c>
      <c r="D889" s="41" t="s">
        <v>243</v>
      </c>
      <c r="E889" s="41" t="s">
        <v>273</v>
      </c>
      <c r="F889" s="146">
        <f>F890+F892+F896+F894</f>
        <v>3283.013</v>
      </c>
    </row>
    <row r="890" spans="1:6" s="17" customFormat="1" ht="34.5" customHeight="1">
      <c r="A890" s="7" t="s">
        <v>890</v>
      </c>
      <c r="B890" s="40" t="s">
        <v>116</v>
      </c>
      <c r="C890" s="40" t="s">
        <v>496</v>
      </c>
      <c r="D890" s="40" t="s">
        <v>446</v>
      </c>
      <c r="E890" s="40" t="s">
        <v>273</v>
      </c>
      <c r="F890" s="147">
        <f>F891</f>
        <v>489.184</v>
      </c>
    </row>
    <row r="891" spans="1:6" s="17" customFormat="1" ht="34.5" customHeight="1">
      <c r="A891" s="7" t="s">
        <v>27</v>
      </c>
      <c r="B891" s="40" t="s">
        <v>116</v>
      </c>
      <c r="C891" s="40" t="s">
        <v>496</v>
      </c>
      <c r="D891" s="40" t="s">
        <v>446</v>
      </c>
      <c r="E891" s="40" t="s">
        <v>30</v>
      </c>
      <c r="F891" s="148">
        <v>489.184</v>
      </c>
    </row>
    <row r="892" spans="1:6" s="17" customFormat="1" ht="42.75" customHeight="1">
      <c r="A892" s="6" t="s">
        <v>811</v>
      </c>
      <c r="B892" s="41" t="s">
        <v>116</v>
      </c>
      <c r="C892" s="41" t="s">
        <v>496</v>
      </c>
      <c r="D892" s="119" t="s">
        <v>716</v>
      </c>
      <c r="E892" s="41" t="s">
        <v>273</v>
      </c>
      <c r="F892" s="147">
        <f>F893</f>
        <v>2487.307</v>
      </c>
    </row>
    <row r="893" spans="1:6" s="17" customFormat="1" ht="26.25" customHeight="1">
      <c r="A893" s="7" t="s">
        <v>27</v>
      </c>
      <c r="B893" s="40" t="s">
        <v>116</v>
      </c>
      <c r="C893" s="40" t="s">
        <v>496</v>
      </c>
      <c r="D893" s="119" t="s">
        <v>716</v>
      </c>
      <c r="E893" s="40" t="s">
        <v>30</v>
      </c>
      <c r="F893" s="148">
        <v>2487.307</v>
      </c>
    </row>
    <row r="894" spans="1:6" s="17" customFormat="1" ht="39" customHeight="1">
      <c r="A894" s="7" t="s">
        <v>811</v>
      </c>
      <c r="B894" s="40" t="s">
        <v>116</v>
      </c>
      <c r="C894" s="40" t="s">
        <v>496</v>
      </c>
      <c r="D894" s="119" t="s">
        <v>1014</v>
      </c>
      <c r="E894" s="40" t="s">
        <v>273</v>
      </c>
      <c r="F894" s="148">
        <f>F895</f>
        <v>130.152</v>
      </c>
    </row>
    <row r="895" spans="1:6" s="17" customFormat="1" ht="26.25" customHeight="1">
      <c r="A895" s="7" t="s">
        <v>27</v>
      </c>
      <c r="B895" s="40" t="s">
        <v>116</v>
      </c>
      <c r="C895" s="40" t="s">
        <v>496</v>
      </c>
      <c r="D895" s="119" t="s">
        <v>1014</v>
      </c>
      <c r="E895" s="40" t="s">
        <v>30</v>
      </c>
      <c r="F895" s="148">
        <v>130.152</v>
      </c>
    </row>
    <row r="896" spans="1:6" s="19" customFormat="1" ht="36.75" customHeight="1">
      <c r="A896" s="6" t="s">
        <v>811</v>
      </c>
      <c r="B896" s="41" t="s">
        <v>116</v>
      </c>
      <c r="C896" s="41" t="s">
        <v>496</v>
      </c>
      <c r="D896" s="119" t="s">
        <v>717</v>
      </c>
      <c r="E896" s="41" t="s">
        <v>273</v>
      </c>
      <c r="F896" s="146">
        <f>F897</f>
        <v>176.37</v>
      </c>
    </row>
    <row r="897" spans="1:6" s="17" customFormat="1" ht="21.75" customHeight="1">
      <c r="A897" s="7" t="s">
        <v>27</v>
      </c>
      <c r="B897" s="40" t="s">
        <v>116</v>
      </c>
      <c r="C897" s="40" t="s">
        <v>496</v>
      </c>
      <c r="D897" s="119" t="s">
        <v>717</v>
      </c>
      <c r="E897" s="40" t="s">
        <v>30</v>
      </c>
      <c r="F897" s="148">
        <v>176.37</v>
      </c>
    </row>
    <row r="898" spans="1:6" s="17" customFormat="1" ht="14.25" customHeight="1">
      <c r="A898" s="4" t="s">
        <v>130</v>
      </c>
      <c r="B898" s="39" t="s">
        <v>116</v>
      </c>
      <c r="C898" s="39" t="s">
        <v>131</v>
      </c>
      <c r="D898" s="40"/>
      <c r="E898" s="40"/>
      <c r="F898" s="145">
        <f>F899</f>
        <v>43908.928</v>
      </c>
    </row>
    <row r="899" spans="1:6" s="19" customFormat="1" ht="12.75" customHeight="1">
      <c r="A899" s="6" t="s">
        <v>302</v>
      </c>
      <c r="B899" s="41" t="s">
        <v>116</v>
      </c>
      <c r="C899" s="41" t="s">
        <v>131</v>
      </c>
      <c r="D899" s="40" t="s">
        <v>303</v>
      </c>
      <c r="E899" s="41" t="s">
        <v>273</v>
      </c>
      <c r="F899" s="146">
        <f>F900+F902</f>
        <v>43908.928</v>
      </c>
    </row>
    <row r="900" spans="1:6" s="19" customFormat="1" ht="48" customHeight="1">
      <c r="A900" s="6" t="s">
        <v>867</v>
      </c>
      <c r="B900" s="40" t="s">
        <v>116</v>
      </c>
      <c r="C900" s="40" t="s">
        <v>131</v>
      </c>
      <c r="D900" s="40" t="s">
        <v>866</v>
      </c>
      <c r="E900" s="41" t="s">
        <v>273</v>
      </c>
      <c r="F900" s="146">
        <f>F901</f>
        <v>43908.928</v>
      </c>
    </row>
    <row r="901" spans="1:6" s="19" customFormat="1" ht="12.75" customHeight="1">
      <c r="A901" s="7" t="s">
        <v>55</v>
      </c>
      <c r="B901" s="40" t="s">
        <v>116</v>
      </c>
      <c r="C901" s="40" t="s">
        <v>131</v>
      </c>
      <c r="D901" s="40" t="s">
        <v>866</v>
      </c>
      <c r="E901" s="40" t="s">
        <v>54</v>
      </c>
      <c r="F901" s="146">
        <v>43908.928</v>
      </c>
    </row>
    <row r="902" spans="1:6" s="19" customFormat="1" ht="60.75" customHeight="1">
      <c r="A902" s="6" t="s">
        <v>46</v>
      </c>
      <c r="B902" s="41" t="s">
        <v>116</v>
      </c>
      <c r="C902" s="41" t="s">
        <v>131</v>
      </c>
      <c r="D902" s="41" t="s">
        <v>420</v>
      </c>
      <c r="E902" s="41" t="s">
        <v>273</v>
      </c>
      <c r="F902" s="146">
        <f>F903</f>
        <v>0</v>
      </c>
    </row>
    <row r="903" spans="1:6" s="19" customFormat="1" ht="12.75" customHeight="1">
      <c r="A903" s="7" t="s">
        <v>55</v>
      </c>
      <c r="B903" s="40" t="s">
        <v>116</v>
      </c>
      <c r="C903" s="40" t="s">
        <v>131</v>
      </c>
      <c r="D903" s="40" t="s">
        <v>420</v>
      </c>
      <c r="E903" s="40" t="s">
        <v>54</v>
      </c>
      <c r="F903" s="148">
        <v>0</v>
      </c>
    </row>
    <row r="904" spans="1:6" ht="21.75" customHeight="1">
      <c r="A904" s="140" t="s">
        <v>167</v>
      </c>
      <c r="B904" s="141"/>
      <c r="C904" s="142"/>
      <c r="D904" s="142"/>
      <c r="E904" s="142"/>
      <c r="F904" s="158">
        <f>F13+F125+F189+F306+F545+F640+F688+F696+F812+F822+F838</f>
        <v>1907063.4260000004</v>
      </c>
    </row>
    <row r="905" spans="1:5" ht="21.75" customHeight="1">
      <c r="A905"/>
      <c r="B905"/>
      <c r="C905"/>
      <c r="D905"/>
      <c r="E905"/>
    </row>
    <row r="906" spans="1:5" ht="21.75" customHeight="1">
      <c r="A906"/>
      <c r="B906"/>
      <c r="C906"/>
      <c r="D906"/>
      <c r="E906"/>
    </row>
    <row r="907" spans="1:5" ht="21.75" customHeight="1">
      <c r="A907"/>
      <c r="B907"/>
      <c r="C907"/>
      <c r="D907"/>
      <c r="E907"/>
    </row>
    <row r="909" spans="1:5" ht="21.75" customHeight="1">
      <c r="A909"/>
      <c r="B909"/>
      <c r="C909"/>
      <c r="D909"/>
      <c r="E909"/>
    </row>
  </sheetData>
  <sheetProtection/>
  <autoFilter ref="A12:E904"/>
  <mergeCells count="6">
    <mergeCell ref="F10:F11"/>
    <mergeCell ref="D1:F1"/>
    <mergeCell ref="A7:F7"/>
    <mergeCell ref="A9:F9"/>
    <mergeCell ref="A10:A11"/>
    <mergeCell ref="B10:E10"/>
  </mergeCells>
  <printOptions horizontalCentered="1"/>
  <pageMargins left="0" right="0" top="0" bottom="0" header="0.31496062992125984" footer="0.31496062992125984"/>
  <pageSetup fitToHeight="18" fitToWidth="1" horizontalDpi="600" verticalDpi="600" orientation="portrait" paperSize="9" scale="52" r:id="rId1"/>
  <rowBreaks count="14" manualBreakCount="14">
    <brk id="124" max="255" man="1"/>
    <brk id="198" max="255" man="1"/>
    <brk id="369" max="255" man="1"/>
    <brk id="413" max="255" man="1"/>
    <brk id="528" max="255" man="1"/>
    <brk id="570" max="255" man="1"/>
    <brk id="587" max="255" man="1"/>
    <brk id="617" max="255" man="1"/>
    <brk id="687" max="255" man="1"/>
    <brk id="708" max="255" man="1"/>
    <brk id="735" max="255" man="1"/>
    <brk id="795" max="255" man="1"/>
    <brk id="830" max="255" man="1"/>
    <brk id="8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view="pageBreakPreview" zoomScaleSheetLayoutView="100" workbookViewId="0" topLeftCell="A25">
      <selection activeCell="C35" sqref="C35"/>
    </sheetView>
  </sheetViews>
  <sheetFormatPr defaultColWidth="9.140625" defaultRowHeight="12.75"/>
  <cols>
    <col min="1" max="1" width="71.7109375" style="0" customWidth="1"/>
    <col min="2" max="2" width="13.00390625" style="50" customWidth="1"/>
    <col min="3" max="3" width="16.00390625" style="0" customWidth="1"/>
  </cols>
  <sheetData>
    <row r="1" spans="1:3" ht="12.75" customHeight="1">
      <c r="A1" s="177" t="s">
        <v>819</v>
      </c>
      <c r="B1" s="177"/>
      <c r="C1" s="177"/>
    </row>
    <row r="2" ht="12.75" customHeight="1">
      <c r="C2" s="163" t="s">
        <v>951</v>
      </c>
    </row>
    <row r="3" ht="12.75" customHeight="1">
      <c r="C3" s="163" t="s">
        <v>952</v>
      </c>
    </row>
    <row r="4" ht="12.75" customHeight="1">
      <c r="C4" s="164" t="s">
        <v>1020</v>
      </c>
    </row>
    <row r="5" ht="15.75">
      <c r="C5" s="163" t="s">
        <v>1021</v>
      </c>
    </row>
    <row r="6" spans="1:3" ht="12.75" customHeight="1">
      <c r="A6" s="189" t="s">
        <v>1022</v>
      </c>
      <c r="B6" s="189"/>
      <c r="C6" s="189"/>
    </row>
    <row r="7" spans="1:3" ht="21.75" customHeight="1">
      <c r="A7" s="189"/>
      <c r="B7" s="189"/>
      <c r="C7" s="189"/>
    </row>
    <row r="8" spans="1:3" ht="13.5" thickBot="1">
      <c r="A8" s="190" t="s">
        <v>53</v>
      </c>
      <c r="B8" s="190"/>
      <c r="C8" s="190"/>
    </row>
    <row r="9" spans="1:3" ht="12.75" customHeight="1">
      <c r="A9" s="191" t="s">
        <v>321</v>
      </c>
      <c r="B9" s="193" t="s">
        <v>228</v>
      </c>
      <c r="C9" s="188" t="s">
        <v>816</v>
      </c>
    </row>
    <row r="10" spans="1:3" ht="51" customHeight="1" thickBot="1">
      <c r="A10" s="192"/>
      <c r="B10" s="194"/>
      <c r="C10" s="188"/>
    </row>
    <row r="11" spans="1:3" ht="13.5" thickBot="1">
      <c r="A11" s="44">
        <v>1</v>
      </c>
      <c r="B11" s="51" t="s">
        <v>233</v>
      </c>
      <c r="C11" s="109" t="s">
        <v>817</v>
      </c>
    </row>
    <row r="12" spans="1:3" ht="13.5" thickBot="1">
      <c r="A12" s="45" t="s">
        <v>322</v>
      </c>
      <c r="B12" s="52" t="s">
        <v>345</v>
      </c>
      <c r="C12" s="56">
        <f>SUM(C13:C18)</f>
        <v>90250.8</v>
      </c>
    </row>
    <row r="13" spans="1:3" ht="27.75" thickBot="1">
      <c r="A13" s="46" t="s">
        <v>276</v>
      </c>
      <c r="B13" s="53" t="s">
        <v>277</v>
      </c>
      <c r="C13" s="57">
        <f>ведомств!F546</f>
        <v>2032.276</v>
      </c>
    </row>
    <row r="14" spans="1:3" ht="27" customHeight="1" thickBot="1">
      <c r="A14" s="46" t="s">
        <v>323</v>
      </c>
      <c r="B14" s="53" t="s">
        <v>271</v>
      </c>
      <c r="C14" s="57">
        <f>ведомств!F823</f>
        <v>5734.086000000001</v>
      </c>
    </row>
    <row r="15" spans="1:3" ht="41.25" thickBot="1">
      <c r="A15" s="46" t="s">
        <v>324</v>
      </c>
      <c r="B15" s="53" t="s">
        <v>279</v>
      </c>
      <c r="C15" s="57">
        <f>ведомств!F551</f>
        <v>34656.316</v>
      </c>
    </row>
    <row r="16" spans="1:3" ht="14.25" thickBot="1">
      <c r="A16" s="46" t="s">
        <v>294</v>
      </c>
      <c r="B16" s="53" t="s">
        <v>295</v>
      </c>
      <c r="C16" s="57">
        <f>ведомств!F562</f>
        <v>0.5</v>
      </c>
    </row>
    <row r="17" spans="1:3" ht="27.75" thickBot="1">
      <c r="A17" s="46" t="s">
        <v>325</v>
      </c>
      <c r="B17" s="53" t="s">
        <v>69</v>
      </c>
      <c r="C17" s="57">
        <f>ведомств!F813+ведомств!F689+ведомств!F641</f>
        <v>19495.435</v>
      </c>
    </row>
    <row r="18" spans="1:3" ht="14.25" thickBot="1">
      <c r="A18" s="46" t="s">
        <v>52</v>
      </c>
      <c r="B18" s="53" t="s">
        <v>187</v>
      </c>
      <c r="C18" s="57">
        <f>ведомств!F565+ведомств!F839+ведомств!F649+ведомств!F190</f>
        <v>28332.187</v>
      </c>
    </row>
    <row r="19" spans="1:3" ht="13.5" thickBot="1">
      <c r="A19" s="47" t="s">
        <v>326</v>
      </c>
      <c r="B19" s="52" t="s">
        <v>346</v>
      </c>
      <c r="C19" s="58">
        <f>C20</f>
        <v>2437.1</v>
      </c>
    </row>
    <row r="20" spans="1:3" ht="14.25" thickBot="1">
      <c r="A20" s="46" t="s">
        <v>209</v>
      </c>
      <c r="B20" s="53" t="s">
        <v>208</v>
      </c>
      <c r="C20" s="57">
        <f>ведомств!F656</f>
        <v>2437.1</v>
      </c>
    </row>
    <row r="21" spans="1:3" ht="26.25" thickBot="1">
      <c r="A21" s="47" t="s">
        <v>327</v>
      </c>
      <c r="B21" s="52" t="s">
        <v>347</v>
      </c>
      <c r="C21" s="58">
        <f>C22+C23+C24</f>
        <v>10925.436</v>
      </c>
    </row>
    <row r="22" spans="1:3" ht="14.25" thickBot="1">
      <c r="A22" s="46" t="s">
        <v>206</v>
      </c>
      <c r="B22" s="53" t="s">
        <v>207</v>
      </c>
      <c r="C22" s="57">
        <f>ведомств!F597</f>
        <v>1720.366</v>
      </c>
    </row>
    <row r="23" spans="1:3" ht="27.75" thickBot="1">
      <c r="A23" s="46" t="s">
        <v>195</v>
      </c>
      <c r="B23" s="53" t="s">
        <v>194</v>
      </c>
      <c r="C23" s="57">
        <f>ведомств!F605+ведомств!F193+ведомств!F660</f>
        <v>852.02</v>
      </c>
    </row>
    <row r="24" spans="1:3" ht="14.25" thickBot="1">
      <c r="A24" s="46" t="s">
        <v>611</v>
      </c>
      <c r="B24" s="53" t="s">
        <v>610</v>
      </c>
      <c r="C24" s="57">
        <f>ведомств!F663+ведомств!F610</f>
        <v>8353.05</v>
      </c>
    </row>
    <row r="25" spans="1:3" ht="13.5" thickBot="1">
      <c r="A25" s="47" t="s">
        <v>328</v>
      </c>
      <c r="B25" s="52" t="s">
        <v>348</v>
      </c>
      <c r="C25" s="58">
        <f>C26+C27+C29+C28</f>
        <v>122898.183</v>
      </c>
    </row>
    <row r="26" spans="1:3" ht="14.25" thickBot="1">
      <c r="A26" s="46" t="s">
        <v>213</v>
      </c>
      <c r="B26" s="53" t="s">
        <v>214</v>
      </c>
      <c r="C26" s="57">
        <f>ведомств!F614</f>
        <v>537.3000000000001</v>
      </c>
    </row>
    <row r="27" spans="1:3" ht="14.25" thickBot="1">
      <c r="A27" s="46" t="s">
        <v>33</v>
      </c>
      <c r="B27" s="53" t="s">
        <v>71</v>
      </c>
      <c r="C27" s="57">
        <f>ведомств!F196+ведомств!F862</f>
        <v>860</v>
      </c>
    </row>
    <row r="28" spans="1:3" ht="14.25" thickBot="1">
      <c r="A28" s="46" t="s">
        <v>521</v>
      </c>
      <c r="B28" s="53" t="s">
        <v>522</v>
      </c>
      <c r="C28" s="57">
        <f>ведомств!F865</f>
        <v>15425.5</v>
      </c>
    </row>
    <row r="29" spans="1:3" ht="14.25" thickBot="1">
      <c r="A29" s="46" t="s">
        <v>329</v>
      </c>
      <c r="B29" s="53" t="s">
        <v>134</v>
      </c>
      <c r="C29" s="57">
        <f>ведомств!F199+ведомств!F307+ведомств!F874+ведомств!F14</f>
        <v>106075.383</v>
      </c>
    </row>
    <row r="30" spans="1:3" ht="13.5" thickBot="1">
      <c r="A30" s="47" t="s">
        <v>330</v>
      </c>
      <c r="B30" s="52" t="s">
        <v>349</v>
      </c>
      <c r="C30" s="58">
        <f>C33+C34+C32+C31</f>
        <v>200222.63199999998</v>
      </c>
    </row>
    <row r="31" spans="1:3" s="132" customFormat="1" ht="13.5" thickBot="1">
      <c r="A31" s="106" t="s">
        <v>624</v>
      </c>
      <c r="B31" s="130" t="s">
        <v>623</v>
      </c>
      <c r="C31" s="131">
        <f>ведомств!F211</f>
        <v>99843.826</v>
      </c>
    </row>
    <row r="32" spans="1:3" ht="13.5" thickBot="1">
      <c r="A32" s="60" t="s">
        <v>354</v>
      </c>
      <c r="B32" s="61" t="s">
        <v>353</v>
      </c>
      <c r="C32" s="62">
        <f>ведомств!F220</f>
        <v>5136.677000000001</v>
      </c>
    </row>
    <row r="33" spans="1:3" ht="14.25" thickBot="1">
      <c r="A33" s="46" t="s">
        <v>210</v>
      </c>
      <c r="B33" s="53" t="s">
        <v>56</v>
      </c>
      <c r="C33" s="57">
        <f>ведомств!F233+ведомств!F666</f>
        <v>16455.852</v>
      </c>
    </row>
    <row r="34" spans="1:3" ht="14.25" thickBot="1">
      <c r="A34" s="46" t="s">
        <v>137</v>
      </c>
      <c r="B34" s="53" t="s">
        <v>135</v>
      </c>
      <c r="C34" s="57">
        <f>ведомств!F242+ведомств!F669+ведомств!F878</f>
        <v>78786.277</v>
      </c>
    </row>
    <row r="35" spans="1:3" ht="13.5" thickBot="1">
      <c r="A35" s="110" t="s">
        <v>497</v>
      </c>
      <c r="B35" s="111" t="s">
        <v>498</v>
      </c>
      <c r="C35" s="112">
        <f>C36</f>
        <v>53892.829999999994</v>
      </c>
    </row>
    <row r="36" spans="1:3" ht="14.25" thickBot="1">
      <c r="A36" s="46" t="s">
        <v>495</v>
      </c>
      <c r="B36" s="53" t="s">
        <v>496</v>
      </c>
      <c r="C36" s="57">
        <f>ведомств!F882</f>
        <v>53892.829999999994</v>
      </c>
    </row>
    <row r="37" spans="1:3" ht="13.5" thickBot="1">
      <c r="A37" s="47" t="s">
        <v>331</v>
      </c>
      <c r="B37" s="52" t="s">
        <v>350</v>
      </c>
      <c r="C37" s="58">
        <f>C38+C39+C40+C41+C42</f>
        <v>785233.21</v>
      </c>
    </row>
    <row r="38" spans="1:3" ht="14.25" thickBot="1">
      <c r="A38" s="46" t="s">
        <v>332</v>
      </c>
      <c r="B38" s="53" t="s">
        <v>121</v>
      </c>
      <c r="C38" s="57">
        <f>ведомств!F312</f>
        <v>130922.986</v>
      </c>
    </row>
    <row r="39" spans="1:3" ht="14.25" thickBot="1">
      <c r="A39" s="46" t="s">
        <v>333</v>
      </c>
      <c r="B39" s="53" t="s">
        <v>72</v>
      </c>
      <c r="C39" s="57">
        <f>ведомств!F370+ведомств!F273</f>
        <v>582095.3219999999</v>
      </c>
    </row>
    <row r="40" spans="1:3" ht="14.25" thickBot="1">
      <c r="A40" s="46" t="s">
        <v>282</v>
      </c>
      <c r="B40" s="53" t="s">
        <v>281</v>
      </c>
      <c r="C40" s="57">
        <f>ведомств!F465+ведомств!F18</f>
        <v>33744.16499999999</v>
      </c>
    </row>
    <row r="41" spans="1:3" ht="14.25" thickBot="1">
      <c r="A41" s="46" t="s">
        <v>57</v>
      </c>
      <c r="B41" s="53" t="s">
        <v>124</v>
      </c>
      <c r="C41" s="57">
        <f>ведомств!F488+ведомств!F38</f>
        <v>10984.808</v>
      </c>
    </row>
    <row r="42" spans="1:3" ht="14.25" thickBot="1">
      <c r="A42" s="46" t="s">
        <v>334</v>
      </c>
      <c r="B42" s="53" t="s">
        <v>129</v>
      </c>
      <c r="C42" s="57">
        <f>ведомств!F507</f>
        <v>27485.929</v>
      </c>
    </row>
    <row r="43" spans="1:3" ht="13.5" thickBot="1">
      <c r="A43" s="48" t="s">
        <v>335</v>
      </c>
      <c r="B43" s="54" t="s">
        <v>351</v>
      </c>
      <c r="C43" s="58">
        <f>C44+C45</f>
        <v>109937.323</v>
      </c>
    </row>
    <row r="44" spans="1:3" ht="14.25" thickBot="1">
      <c r="A44" s="46" t="s">
        <v>336</v>
      </c>
      <c r="B44" s="53" t="s">
        <v>75</v>
      </c>
      <c r="C44" s="57">
        <f>ведомств!F48+ведомств!F619</f>
        <v>89546.281</v>
      </c>
    </row>
    <row r="45" spans="1:3" ht="14.25" thickBot="1">
      <c r="A45" s="46" t="s">
        <v>337</v>
      </c>
      <c r="B45" s="53" t="s">
        <v>188</v>
      </c>
      <c r="C45" s="57">
        <f>ведомств!F95+ведомств!F623+ведомств!F282</f>
        <v>20391.042</v>
      </c>
    </row>
    <row r="46" spans="1:3" ht="13.5" thickBot="1">
      <c r="A46" s="47" t="s">
        <v>338</v>
      </c>
      <c r="B46" s="52" t="s">
        <v>168</v>
      </c>
      <c r="C46" s="58">
        <f>C47</f>
        <v>1622.9009999999998</v>
      </c>
    </row>
    <row r="47" spans="1:3" ht="14.25" thickBot="1">
      <c r="A47" s="46" t="s">
        <v>339</v>
      </c>
      <c r="B47" s="53" t="s">
        <v>189</v>
      </c>
      <c r="C47" s="57">
        <f>ведомств!F628+ведомств!F697+ведомств!F290</f>
        <v>1622.9009999999998</v>
      </c>
    </row>
    <row r="48" spans="1:3" ht="13.5" thickBot="1">
      <c r="A48" s="47" t="s">
        <v>340</v>
      </c>
      <c r="B48" s="52">
        <v>1000</v>
      </c>
      <c r="C48" s="58">
        <f>C49+C50+C51+C52</f>
        <v>290737.74199999997</v>
      </c>
    </row>
    <row r="49" spans="1:3" ht="14.25" thickBot="1">
      <c r="A49" s="46" t="s">
        <v>160</v>
      </c>
      <c r="B49" s="53">
        <v>1002</v>
      </c>
      <c r="C49" s="57">
        <f>ведомств!F700</f>
        <v>49160.752</v>
      </c>
    </row>
    <row r="50" spans="1:3" ht="14.25" thickBot="1">
      <c r="A50" s="46" t="s">
        <v>118</v>
      </c>
      <c r="B50" s="53">
        <v>1003</v>
      </c>
      <c r="C50" s="57">
        <f>ведомств!F833+ведомств!F631+ведомств!F707+ведомств!F532</f>
        <v>83013.869</v>
      </c>
    </row>
    <row r="51" spans="1:3" ht="14.25" thickBot="1">
      <c r="A51" s="46" t="s">
        <v>130</v>
      </c>
      <c r="B51" s="53">
        <v>1004</v>
      </c>
      <c r="C51" s="57">
        <f>ведомств!F750+ведомств!F535+ведомств!F898+ведомств!F293</f>
        <v>133581.722</v>
      </c>
    </row>
    <row r="52" spans="1:3" ht="14.25" thickBot="1">
      <c r="A52" s="46" t="s">
        <v>341</v>
      </c>
      <c r="B52" s="53">
        <v>1006</v>
      </c>
      <c r="C52" s="57">
        <f>ведомств!F768+ведомств!F110</f>
        <v>24981.398999999998</v>
      </c>
    </row>
    <row r="53" spans="1:3" ht="13.5" thickBot="1">
      <c r="A53" s="47" t="s">
        <v>342</v>
      </c>
      <c r="B53" s="52">
        <v>1100</v>
      </c>
      <c r="C53" s="58">
        <f>C54+C55+C56</f>
        <v>197957.121</v>
      </c>
    </row>
    <row r="54" spans="1:3" ht="14.25" thickBot="1">
      <c r="A54" s="46" t="s">
        <v>192</v>
      </c>
      <c r="B54" s="53">
        <v>1101</v>
      </c>
      <c r="C54" s="57">
        <f>ведомств!F126</f>
        <v>40837.22</v>
      </c>
    </row>
    <row r="55" spans="1:3" ht="14.25" thickBot="1">
      <c r="A55" s="46" t="s">
        <v>204</v>
      </c>
      <c r="B55" s="53">
        <v>1102</v>
      </c>
      <c r="C55" s="57">
        <f>ведомств!F131</f>
        <v>25045.086000000003</v>
      </c>
    </row>
    <row r="56" spans="1:3" ht="14.25" thickBot="1">
      <c r="A56" s="4" t="s">
        <v>448</v>
      </c>
      <c r="B56" s="53" t="s">
        <v>447</v>
      </c>
      <c r="C56" s="57">
        <f>ведомств!F183+ведомств!F299</f>
        <v>132074.815</v>
      </c>
    </row>
    <row r="57" spans="1:3" ht="13.5" thickBot="1">
      <c r="A57" s="47" t="s">
        <v>343</v>
      </c>
      <c r="B57" s="52">
        <v>1200</v>
      </c>
      <c r="C57" s="58">
        <f>C59+C58</f>
        <v>1903.4479999999999</v>
      </c>
    </row>
    <row r="58" spans="1:3" s="15" customFormat="1" ht="14.25" thickBot="1">
      <c r="A58" s="4" t="s">
        <v>451</v>
      </c>
      <c r="B58" s="107" t="s">
        <v>452</v>
      </c>
      <c r="C58" s="108">
        <f>ведомств!F115</f>
        <v>645.448</v>
      </c>
    </row>
    <row r="59" spans="1:3" ht="14.25" thickBot="1">
      <c r="A59" s="46" t="s">
        <v>219</v>
      </c>
      <c r="B59" s="53" t="s">
        <v>217</v>
      </c>
      <c r="C59" s="57">
        <f>ведомств!F636+ведомств!F122</f>
        <v>1258</v>
      </c>
    </row>
    <row r="60" spans="1:3" ht="26.25" thickBot="1">
      <c r="A60" s="47" t="s">
        <v>344</v>
      </c>
      <c r="B60" s="52">
        <v>1400</v>
      </c>
      <c r="C60" s="58">
        <f>C61+C62</f>
        <v>39044.7</v>
      </c>
    </row>
    <row r="61" spans="1:3" ht="27.75" thickBot="1">
      <c r="A61" s="46" t="s">
        <v>191</v>
      </c>
      <c r="B61" s="53">
        <v>1401</v>
      </c>
      <c r="C61" s="57">
        <f>ведомств!F676</f>
        <v>25700.5</v>
      </c>
    </row>
    <row r="62" spans="1:3" ht="14.25" thickBot="1">
      <c r="A62" s="46" t="s">
        <v>513</v>
      </c>
      <c r="B62" s="53" t="s">
        <v>512</v>
      </c>
      <c r="C62" s="57">
        <f>ведомств!F684</f>
        <v>13344.2</v>
      </c>
    </row>
    <row r="63" spans="1:3" ht="15" thickBot="1">
      <c r="A63" s="49" t="s">
        <v>167</v>
      </c>
      <c r="B63" s="55"/>
      <c r="C63" s="59">
        <f>C12+C19+C21+C25+C30+C37+C43+C46+C48+C53+C57+C60+C35</f>
        <v>1907063.4260000002</v>
      </c>
    </row>
  </sheetData>
  <sheetProtection/>
  <mergeCells count="6">
    <mergeCell ref="C9:C10"/>
    <mergeCell ref="A6:C7"/>
    <mergeCell ref="A1:C1"/>
    <mergeCell ref="A8:C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Иргалеева_ЮЗ</cp:lastModifiedBy>
  <cp:lastPrinted>2024-03-01T09:53:04Z</cp:lastPrinted>
  <dcterms:created xsi:type="dcterms:W3CDTF">1996-10-08T23:32:33Z</dcterms:created>
  <dcterms:modified xsi:type="dcterms:W3CDTF">2024-03-15T05:54:33Z</dcterms:modified>
  <cp:category/>
  <cp:version/>
  <cp:contentType/>
  <cp:contentStatus/>
</cp:coreProperties>
</file>