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480" windowHeight="11580"/>
  </bookViews>
  <sheets>
    <sheet name="Исполнение  Реш105  от 29.12.20" sheetId="19" r:id="rId1"/>
  </sheets>
  <calcPr calcId="145621"/>
</workbook>
</file>

<file path=xl/calcChain.xml><?xml version="1.0" encoding="utf-8"?>
<calcChain xmlns="http://schemas.openxmlformats.org/spreadsheetml/2006/main">
  <c r="M65" i="19" l="1"/>
  <c r="M60" i="19"/>
  <c r="M47" i="19"/>
  <c r="M38" i="19"/>
  <c r="M31" i="19"/>
  <c r="M29" i="19"/>
  <c r="M24" i="19"/>
  <c r="M19" i="19"/>
  <c r="M14" i="19"/>
  <c r="L65" i="19"/>
  <c r="K65" i="19"/>
  <c r="J65" i="19"/>
  <c r="I65" i="19"/>
  <c r="H65" i="19"/>
  <c r="G65" i="19"/>
  <c r="H64" i="19"/>
  <c r="H13" i="19" s="1"/>
  <c r="L60" i="19"/>
  <c r="K60" i="19"/>
  <c r="J60" i="19"/>
  <c r="I60" i="19"/>
  <c r="H60" i="19"/>
  <c r="G60" i="19"/>
  <c r="L47" i="19"/>
  <c r="K47" i="19"/>
  <c r="J47" i="19"/>
  <c r="I47" i="19"/>
  <c r="H47" i="19"/>
  <c r="G47" i="19"/>
  <c r="L38" i="19"/>
  <c r="K38" i="19"/>
  <c r="J38" i="19"/>
  <c r="I38" i="19"/>
  <c r="H38" i="19"/>
  <c r="G38" i="19"/>
  <c r="L31" i="19"/>
  <c r="K31" i="19"/>
  <c r="J31" i="19"/>
  <c r="I31" i="19"/>
  <c r="H31" i="19"/>
  <c r="G31" i="19"/>
  <c r="L29" i="19"/>
  <c r="K29" i="19"/>
  <c r="J29" i="19"/>
  <c r="I29" i="19"/>
  <c r="H29" i="19"/>
  <c r="G29" i="19"/>
  <c r="L24" i="19"/>
  <c r="K24" i="19"/>
  <c r="J24" i="19"/>
  <c r="I24" i="19"/>
  <c r="H24" i="19"/>
  <c r="G24" i="19"/>
  <c r="L19" i="19"/>
  <c r="K19" i="19"/>
  <c r="J19" i="19"/>
  <c r="I19" i="19"/>
  <c r="H19" i="19"/>
  <c r="G19" i="19"/>
  <c r="L14" i="19"/>
  <c r="L74" i="19" s="1"/>
  <c r="K14" i="19"/>
  <c r="K74" i="19" s="1"/>
  <c r="J14" i="19"/>
  <c r="J74" i="19" s="1"/>
  <c r="I14" i="19"/>
  <c r="I74" i="19" s="1"/>
  <c r="H14" i="19"/>
  <c r="H74" i="19" s="1"/>
  <c r="G14" i="19"/>
  <c r="G74" i="19" s="1"/>
  <c r="L13" i="19"/>
  <c r="K13" i="19"/>
  <c r="J13" i="19"/>
  <c r="I13" i="19"/>
  <c r="G13" i="19"/>
  <c r="M13" i="19" l="1"/>
  <c r="M74" i="19"/>
</calcChain>
</file>

<file path=xl/sharedStrings.xml><?xml version="1.0" encoding="utf-8"?>
<sst xmlns="http://schemas.openxmlformats.org/spreadsheetml/2006/main" count="307" uniqueCount="219">
  <si>
    <t>Номер 
реестровой 
записи</t>
  </si>
  <si>
    <t>Наименование группы источников доходов бюджетов/наименование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</si>
  <si>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</si>
  <si>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</si>
  <si>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</si>
  <si>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</si>
  <si>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</si>
  <si>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</si>
  <si>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1</t>
  </si>
  <si>
    <t>Управление Федеральной налоговой службы по Челябинской области</t>
  </si>
  <si>
    <t>4</t>
  </si>
  <si>
    <t>5</t>
  </si>
  <si>
    <t>6</t>
  </si>
  <si>
    <t>7</t>
  </si>
  <si>
    <t>8</t>
  </si>
  <si>
    <t>9</t>
  </si>
  <si>
    <t>12</t>
  </si>
  <si>
    <t>тыс.руб</t>
  </si>
  <si>
    <t>Налог на доходы физических лиц</t>
  </si>
  <si>
    <t>Доходы от использования имущества, находящегося в государственной и муниципальнной  собственности</t>
  </si>
  <si>
    <t>Безвозмездные поступления</t>
  </si>
  <si>
    <t>Налог на совокупный доход</t>
  </si>
  <si>
    <t>Прочие безвозмездные поступления в бюджеты муниципальных районов</t>
  </si>
  <si>
    <t>Управление Федерального казначейства по Челябинской области</t>
  </si>
  <si>
    <t>Налоги, сборы и регулярные платежи за пользование природными ресурсами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</si>
  <si>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</si>
  <si>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>Государственная пошлина</t>
  </si>
  <si>
    <t>Государственнаяпошлина</t>
  </si>
  <si>
    <t xml:space="preserve"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</t>
  </si>
  <si>
    <t>Управление Федеральной службы государственной регистрации, кадастра и картографии по Челябинской области</t>
  </si>
  <si>
    <t>Управление имущественных и земельных отношений администрации Кунашакского муниципального района</t>
  </si>
  <si>
    <t xml:space="preserve"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 </t>
  </si>
  <si>
    <t>Управление образования администрации Кунашакского муниципального района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</si>
  <si>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 </t>
  </si>
  <si>
    <t>Управление Федеральной службы по надзору в сфере природопользования по Челябинской области</t>
  </si>
  <si>
    <t>Платежи при пользовании природными ресурсами</t>
  </si>
  <si>
    <t>Прочие доходы от оказания  платных услуг (работ) получателями средств бюджетов муниципальных районов</t>
  </si>
  <si>
    <t>Доходы от оказания платных услуг (работ) и компенсации затрат государства</t>
  </si>
  <si>
    <t>Прочие доходы от компенсации затрат бюджетов  муниципальных районов</t>
  </si>
  <si>
    <t>Доходы от продажи материальных и нематериальных активов</t>
  </si>
  <si>
    <t>Штрафы, санкции, возмещение ущерба</t>
  </si>
  <si>
    <t>Главное управление Министерства внутренних дел Российской Федерации по Челябинской области</t>
  </si>
  <si>
    <r>
      <t xml:space="preserve">Государственная пошлина за выдачу и обмен паспорта гражданина Российской Федерации </t>
    </r>
    <r>
      <rPr>
        <vertAlign val="superscript"/>
        <sz val="8"/>
        <color theme="1"/>
        <rFont val="Times New Roman"/>
        <family val="1"/>
        <charset val="204"/>
      </rPr>
      <t>2,4</t>
    </r>
  </si>
  <si>
    <t>Иные межбюджетные трансферты</t>
  </si>
  <si>
    <t>Прочие неналоговые доходы</t>
  </si>
  <si>
    <t>2</t>
  </si>
  <si>
    <t>3</t>
  </si>
  <si>
    <t>10</t>
  </si>
  <si>
    <t>11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</si>
  <si>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</si>
  <si>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</si>
  <si>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</si>
  <si>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</si>
  <si>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</si>
  <si>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</si>
  <si>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</si>
  <si>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</si>
  <si>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</si>
  <si>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</si>
  <si>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</si>
  <si>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</si>
  <si>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</si>
  <si>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</si>
  <si>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</si>
  <si>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</si>
  <si>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32</t>
  </si>
  <si>
    <t>33</t>
  </si>
  <si>
    <t>Акцизы</t>
  </si>
  <si>
    <t>ДОХОДЫ БЮДЖЕТА - ВСЕГО</t>
  </si>
  <si>
    <t>НАЛОГОВЫЕ И НЕНАЛОГОВЫЕ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</si>
  <si>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</si>
  <si>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</si>
  <si>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</si>
  <si>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</si>
  <si>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</si>
  <si>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</si>
  <si>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</si>
  <si>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</si>
  <si>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с налогоплательщиков, выбравших в качестве объекта налогообложения  доходы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</si>
  <si>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</si>
  <si>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</si>
  <si>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</si>
  <si>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добычу общераспространенных полезных ископаемых</t>
  </si>
  <si>
    <t>ДОХОДЫ ОТ ПРОДАЖИ МАТЕРИАЛЬНЫХ И НЕМАТЕРИАЛЬНЫХ АКТИВОВ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</si>
  <si>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</si>
  <si>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</si>
  <si>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ШТРАФЫ, САНКЦИИ, ВОЗМЕЩЕНИЕ УЩЕРБА</t>
  </si>
  <si>
    <t>ПРОЧИЕ НЕНАЛОГОВЫЕ ДОХОДЫ</t>
  </si>
  <si>
    <t xml:space="preserve"> НАЛОГОВЫЕ И НЕНАЛОГОВЫЕ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</si>
  <si>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</si>
  <si>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</si>
  <si>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НАЛОГИ, СБОРЫ И РЕГУЛЯРНЫЕ ПЛАТЕЖИ ЗА ПОЛЬЗОВАНИЕ ПРИРОДНЫМИ РЕСУРСАМИ</t>
  </si>
  <si>
    <t>ГОСУДАРСТВЕННАЯ ПОШЛИНА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</si>
  <si>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</si>
  <si>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</si>
  <si>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</si>
  <si>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</si>
  <si>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</si>
  <si>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</si>
  <si>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</si>
  <si>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</si>
  <si>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</si>
  <si>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</si>
  <si>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34</t>
  </si>
  <si>
    <t>35</t>
  </si>
  <si>
    <t>36</t>
  </si>
  <si>
    <t>37</t>
  </si>
  <si>
    <t>39</t>
  </si>
  <si>
    <t>41</t>
  </si>
  <si>
    <t>42</t>
  </si>
  <si>
    <t>46</t>
  </si>
  <si>
    <t>47</t>
  </si>
  <si>
    <t>48</t>
  </si>
  <si>
    <t>49</t>
  </si>
  <si>
    <t>50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</si>
  <si>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</si>
  <si>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 2021 год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</si>
  <si>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</si>
  <si>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</si>
  <si>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</si>
  <si>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Прогноз бюджета на 2019 г.</t>
  </si>
  <si>
    <t>Оценка исполнения                  2019 год</t>
  </si>
  <si>
    <t>на  2020 год</t>
  </si>
  <si>
    <t>на 2022 год</t>
  </si>
  <si>
    <t>Управление культуры,  молодежной политики и информации администрации Кунашакского муниципального района</t>
  </si>
  <si>
    <t>Кассовые поступления в текущем финансовом году (по состоянию на 01.11.2019)</t>
  </si>
  <si>
    <t>Реестр источников доходов районного бюджета  на 2020 год</t>
  </si>
  <si>
    <t>18</t>
  </si>
  <si>
    <t>29</t>
  </si>
  <si>
    <t>31</t>
  </si>
  <si>
    <t>38</t>
  </si>
  <si>
    <t>40</t>
  </si>
  <si>
    <t>43</t>
  </si>
  <si>
    <t>44</t>
  </si>
  <si>
    <t>45</t>
  </si>
  <si>
    <t>Дотации бюджетам муниципальных районов на выравнивание бюджетной обеспеченности</t>
  </si>
  <si>
    <t xml:space="preserve"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 </t>
  </si>
  <si>
    <t>Субсидии бюджетам бюджетной системы Российской Федерации  (межбюджетные субсидии)</t>
  </si>
  <si>
    <t>Субвенции бюджетам бюджетной системы Российской Федерации</t>
  </si>
  <si>
    <t>772 1 14 06013 05 0000 430</t>
  </si>
  <si>
    <t>000 1 16 00000 00 0000 000</t>
  </si>
  <si>
    <t>000 1 17 00000 00 0000 000</t>
  </si>
  <si>
    <t>000 2 02 00000 00 0000 000</t>
  </si>
  <si>
    <t>000 2 02 15001 05 0000 150</t>
  </si>
  <si>
    <t>000 2 02 15009 05 0000 150</t>
  </si>
  <si>
    <t>000 2 02 20000 05 0000 150</t>
  </si>
  <si>
    <t>000 2 02 30000 05 0000 150</t>
  </si>
  <si>
    <t>000 2 02 40000 05 0000 150</t>
  </si>
  <si>
    <t>000 2 07 05030 05 0000 150</t>
  </si>
  <si>
    <t>000 2 19 00000 05 0000 150</t>
  </si>
  <si>
    <t>182 1 01 00000 00 0000 000</t>
  </si>
  <si>
    <t>182 1 01 02010 01 0000 110</t>
  </si>
  <si>
    <t>182 1 01 02020 01 0000 110</t>
  </si>
  <si>
    <t>182 1 01 02030 01 0000 110</t>
  </si>
  <si>
    <t>182 1 01 02040 01 0000 111</t>
  </si>
  <si>
    <t>100 1 03 02000 01 0000 110</t>
  </si>
  <si>
    <t>100 1 03 02230 01 0000 110</t>
  </si>
  <si>
    <t>100 1 03 02240 01 0000 110</t>
  </si>
  <si>
    <t>100 1 03 02250 01 0000 110</t>
  </si>
  <si>
    <t>100 1 03 02260 01 0000 110</t>
  </si>
  <si>
    <t>182 1 05 00000 00 0000 000</t>
  </si>
  <si>
    <t>182 1 05 01010 01 0000 110</t>
  </si>
  <si>
    <t>182 1 05 02010 02 0000 110</t>
  </si>
  <si>
    <t>182 1 05 03010 01 0000 110</t>
  </si>
  <si>
    <t>182 1 05 04020 02 0000 110</t>
  </si>
  <si>
    <t>182 1 07 00000 00 0000 110</t>
  </si>
  <si>
    <t>182 1 07 01020 01 0000 110</t>
  </si>
  <si>
    <t>000 1 08 00000 01 0000 000</t>
  </si>
  <si>
    <t>182 1 08 03010 01 0000 110</t>
  </si>
  <si>
    <t>188 1 08 06000 01 0000 110</t>
  </si>
  <si>
    <t>182 1 08 07010 01 0000 110</t>
  </si>
  <si>
    <t>188 1 08 07100 01 0000 110</t>
  </si>
  <si>
    <t>188 1 08 07141 01 0000 110</t>
  </si>
  <si>
    <t>321 1 08 07020 01 0000 110</t>
  </si>
  <si>
    <t>000 1 11 00000 00 0000 000</t>
  </si>
  <si>
    <t>772 1 11 05013 05 0000 120</t>
  </si>
  <si>
    <t>772 1 11 05025 05 0000 120</t>
  </si>
  <si>
    <t>742 1 11 05035 05 0000 120</t>
  </si>
  <si>
    <t>761 1 11 05035 05 0000 120</t>
  </si>
  <si>
    <t>772 1 11 05075 05 0000 120</t>
  </si>
  <si>
    <t>772 1 11 07015 05 0000 120</t>
  </si>
  <si>
    <t>772 1 11 09045 05 0000 120</t>
  </si>
  <si>
    <t>048 1 12 01010 01 0000 120</t>
  </si>
  <si>
    <t>000 1 13 00000 00 0000 000</t>
  </si>
  <si>
    <t>742 1 13 01995 05 0000 130</t>
  </si>
  <si>
    <t>761 1 13 01995 05 0000 130</t>
  </si>
  <si>
    <t>761 1 13 02995 05 0000 130</t>
  </si>
  <si>
    <t>772 1 14 00000 00 0000 000</t>
  </si>
  <si>
    <t>772 1 14 02053 05 0000 410</t>
  </si>
  <si>
    <t>51</t>
  </si>
  <si>
    <t>000 2 02 15002 05 0000 150</t>
  </si>
  <si>
    <t>Дотации бюджетам муниципальных районов на поддержку мер по обеспечению сбалансированности бюджетов</t>
  </si>
  <si>
    <t>743 1 13 01995 05 0000 130</t>
  </si>
  <si>
    <t>Управление по физической  культуре и спорту  Администрации Кунашакского муниципального района</t>
  </si>
  <si>
    <t>742 1 13 02995 05 0000 130</t>
  </si>
  <si>
    <t>743 1 13 02995 05 0000 130</t>
  </si>
  <si>
    <t>762 1 13 02995 05 0000 130</t>
  </si>
  <si>
    <t>Администрации Кунашакского муниципального района</t>
  </si>
  <si>
    <t>763 1 13 02995 05 0000 130</t>
  </si>
  <si>
    <t>Финансовоу управление администрации Кунашакского муниципального района</t>
  </si>
  <si>
    <t>768 1 13 02995 05 0000 130</t>
  </si>
  <si>
    <t>Управление социальной защиты населения Кунашакского муниципального района</t>
  </si>
  <si>
    <t>770 1 13 02995 05 0000 130</t>
  </si>
  <si>
    <t>Контрольно-ревизионная комиссия Кунашакского муниципального района</t>
  </si>
  <si>
    <t>771 1 13 02995 05 0000 130</t>
  </si>
  <si>
    <t>Собрание депутатов Кунашакского муниципального района</t>
  </si>
  <si>
    <t>772 1 13 02995 05 0000 130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</si>
  <si>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</si>
  <si>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</si>
  <si>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</si>
  <si>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</si>
  <si>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</si>
  <si>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</si>
  <si>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</si>
  <si>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</si>
  <si>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</si>
  <si>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Факт</t>
  </si>
  <si>
    <t>за  2020 год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</si>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</sst>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\ _₽"/>
    <numFmt numFmtId="167" formatCode="#,##0.000\ _₽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7" xfId="1" applyNumberFormat="1" applyFont="1" applyFill="1" applyBorder="1" applyAlignment="1">
      <alignment vertical="top" wrapText="1" readingOrder="1"/>
    </xf>
    <xf numFmtId="0" fontId="3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167" fontId="3" fillId="0" borderId="2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vertical="top" wrapText="1"/>
    </xf>
    <xf numFmtId="167" fontId="1" fillId="0" borderId="1" xfId="0" applyNumberFormat="1" applyFont="1" applyFill="1" applyBorder="1" applyAlignment="1">
      <alignment horizontal="center" vertical="top" wrapText="1"/>
    </xf>
    <xf numFmtId="167" fontId="3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12" fillId="0" borderId="7" xfId="1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vertical="top" wrapText="1"/>
    </xf>
    <xf numFmtId="0" fontId="11" fillId="0" borderId="8" xfId="1" applyNumberFormat="1" applyFont="1" applyFill="1" applyBorder="1" applyAlignment="1">
      <alignment vertical="top" wrapText="1" readingOrder="1"/>
    </xf>
    <xf numFmtId="0" fontId="12" fillId="0" borderId="8" xfId="1" applyNumberFormat="1" applyFont="1" applyFill="1" applyBorder="1" applyAlignment="1">
      <alignment vertical="top" wrapText="1" readingOrder="1"/>
    </xf>
    <xf numFmtId="0" fontId="1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11" fillId="0" borderId="9" xfId="1" applyNumberFormat="1" applyFont="1" applyFill="1" applyBorder="1" applyAlignment="1">
      <alignment vertical="top" wrapText="1" readingOrder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166" fontId="1" fillId="0" borderId="0" xfId="0" applyNumberFormat="1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49" fontId="1" fillId="0" borderId="0" xfId="0" applyNumberFormat="1" applyFont="1" applyFill="1" applyBorder="1" applyAlignment="1">
      <alignment horizontal="left" vertical="top"/>
    </xf>
    <xf numFmtId="164" fontId="1" fillId="0" borderId="0" xfId="0" applyNumberFormat="1" applyFont="1" applyFill="1" applyAlignment="1">
      <alignment wrapText="1"/>
    </xf>
    <xf numFmtId="0" fontId="6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right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64" zoomScale="110" zoomScaleNormal="110" workbookViewId="0">
      <selection activeCell="D86" sqref="D86"/>
    </sheetView>
  </sheetViews>
  <sheetFormatPr defaultRowHeight="15" x14ac:dyDescent="0.25"/>
  <cols>
    <col min="1" max="1" width="9.140625" style="16" customWidth="1"/>
    <col min="2" max="2" width="18.7109375" style="16" customWidth="1"/>
    <col min="3" max="3" width="20.42578125" style="17" customWidth="1"/>
    <col min="4" max="4" width="34.85546875" style="17" customWidth="1"/>
    <col min="5" max="5" width="16.85546875" style="17" customWidth="1"/>
    <col min="6" max="6" width="4.85546875" style="17" customWidth="1"/>
    <col min="7" max="7" width="13.28515625" style="17" hidden="1" customWidth="1"/>
    <col min="8" max="8" width="18.28515625" style="17" hidden="1" customWidth="1"/>
    <col min="9" max="9" width="14.5703125" style="17" hidden="1" customWidth="1"/>
    <col min="10" max="10" width="14.28515625" style="17" customWidth="1"/>
    <col min="11" max="11" width="12" style="17" hidden="1" customWidth="1"/>
    <col min="12" max="12" width="11.5703125" style="17" hidden="1" customWidth="1"/>
    <col min="13" max="13" width="14.28515625" style="17" customWidth="1"/>
    <col min="14" max="16384" width="9.140625" style="16"/>
  </cols>
  <sheetData>
    <row r="1" spans="1:13" x14ac:dyDescent="0.25">
      <c r="J1" s="64"/>
      <c r="K1" s="64"/>
      <c r="L1" s="64"/>
      <c r="M1" s="16"/>
    </row>
    <row r="2" spans="1:13" x14ac:dyDescent="0.25">
      <c r="E2" s="65" t="s">
        <v>218</v>
      </c>
      <c r="F2" s="65"/>
      <c r="G2" s="65"/>
      <c r="H2" s="65"/>
      <c r="I2" s="65"/>
      <c r="J2" s="65"/>
      <c r="K2" s="65"/>
      <c r="L2" s="65"/>
      <c r="M2" s="65"/>
    </row>
    <row r="3" spans="1:13" x14ac:dyDescent="0.25">
      <c r="E3" s="66"/>
      <c r="F3" s="66"/>
      <c r="G3" s="66"/>
      <c r="H3" s="66"/>
      <c r="I3" s="66"/>
      <c r="J3" s="66"/>
      <c r="K3" s="66"/>
      <c r="L3" s="66"/>
      <c r="M3" s="16"/>
    </row>
    <row r="4" spans="1:13" ht="3" customHeight="1" x14ac:dyDescent="0.25">
      <c r="E4" s="65"/>
      <c r="F4" s="65"/>
      <c r="G4" s="65"/>
      <c r="H4" s="65"/>
      <c r="I4" s="65"/>
      <c r="J4" s="65"/>
      <c r="K4" s="65"/>
      <c r="L4" s="65"/>
      <c r="M4" s="16"/>
    </row>
    <row r="5" spans="1:13" hidden="1" x14ac:dyDescent="0.25">
      <c r="E5" s="65"/>
      <c r="F5" s="65"/>
      <c r="G5" s="65"/>
      <c r="H5" s="65"/>
      <c r="I5" s="65"/>
      <c r="J5" s="65"/>
      <c r="K5" s="65"/>
      <c r="L5" s="65"/>
      <c r="M5" s="16"/>
    </row>
    <row r="6" spans="1:13" hidden="1" x14ac:dyDescent="0.25"/>
    <row r="7" spans="1:13" x14ac:dyDescent="0.25">
      <c r="A7" s="63" t="s">
        <v>126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16"/>
    </row>
    <row r="8" spans="1:13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16"/>
    </row>
    <row r="9" spans="1:13" x14ac:dyDescent="0.25">
      <c r="G9" s="18"/>
      <c r="H9" s="14"/>
      <c r="I9" s="14"/>
      <c r="L9" s="17" t="s">
        <v>17</v>
      </c>
    </row>
    <row r="10" spans="1:13" s="21" customFormat="1" ht="31.5" customHeight="1" x14ac:dyDescent="0.25">
      <c r="A10" s="62" t="s">
        <v>0</v>
      </c>
      <c r="B10" s="62" t="s">
        <v>1</v>
      </c>
      <c r="C10" s="62" t="s">
        <v>2</v>
      </c>
      <c r="D10" s="62"/>
      <c r="E10" s="54" t="s">
        <v>3</v>
      </c>
      <c r="F10" s="54" t="s">
        <v>4</v>
      </c>
      <c r="G10" s="54" t="s">
        <v>120</v>
      </c>
      <c r="H10" s="54" t="s">
        <v>125</v>
      </c>
      <c r="I10" s="54" t="s">
        <v>121</v>
      </c>
      <c r="J10" s="53" t="s">
        <v>5</v>
      </c>
      <c r="K10" s="19"/>
      <c r="L10" s="20"/>
      <c r="M10" s="53" t="s">
        <v>216</v>
      </c>
    </row>
    <row r="11" spans="1:13" s="21" customFormat="1" ht="56.25" customHeight="1" x14ac:dyDescent="0.25">
      <c r="A11" s="62"/>
      <c r="B11" s="62"/>
      <c r="C11" s="53" t="s">
        <v>6</v>
      </c>
      <c r="D11" s="53" t="s">
        <v>7</v>
      </c>
      <c r="E11" s="54"/>
      <c r="F11" s="54"/>
      <c r="G11" s="55"/>
      <c r="H11" s="54"/>
      <c r="I11" s="55"/>
      <c r="J11" s="22" t="s">
        <v>122</v>
      </c>
      <c r="K11" s="22" t="s">
        <v>116</v>
      </c>
      <c r="L11" s="22" t="s">
        <v>123</v>
      </c>
      <c r="M11" s="22" t="s">
        <v>217</v>
      </c>
    </row>
    <row r="12" spans="1:13" s="21" customFormat="1" x14ac:dyDescent="0.25">
      <c r="A12" s="23">
        <v>1</v>
      </c>
      <c r="B12" s="23">
        <v>2</v>
      </c>
      <c r="C12" s="51">
        <v>3</v>
      </c>
      <c r="D12" s="51">
        <v>4</v>
      </c>
      <c r="E12" s="51">
        <v>5</v>
      </c>
      <c r="F12" s="51">
        <v>6</v>
      </c>
      <c r="G12" s="51">
        <v>7</v>
      </c>
      <c r="H12" s="51">
        <v>8</v>
      </c>
      <c r="I12" s="51">
        <v>9</v>
      </c>
      <c r="J12" s="51">
        <v>10</v>
      </c>
      <c r="K12" s="51">
        <v>11</v>
      </c>
      <c r="L12" s="51">
        <v>12</v>
      </c>
      <c r="M12" s="51">
        <v>10</v>
      </c>
    </row>
    <row r="13" spans="1:13" s="25" customFormat="1" ht="15" customHeight="1" x14ac:dyDescent="0.2">
      <c r="A13" s="23"/>
      <c r="B13" s="56" t="s">
        <v>69</v>
      </c>
      <c r="C13" s="57"/>
      <c r="D13" s="57"/>
      <c r="E13" s="58"/>
      <c r="F13" s="24"/>
      <c r="G13" s="11">
        <f t="shared" ref="G13:L13" si="0">G14+G19+G24+G29+G31+G38+G47+G60+G63+G64+G46</f>
        <v>290654.06999999995</v>
      </c>
      <c r="H13" s="11" t="e">
        <f t="shared" si="0"/>
        <v>#REF!</v>
      </c>
      <c r="I13" s="11">
        <f t="shared" si="0"/>
        <v>294595.69699999999</v>
      </c>
      <c r="J13" s="11">
        <f t="shared" si="0"/>
        <v>318269.15000000014</v>
      </c>
      <c r="K13" s="11">
        <f t="shared" si="0"/>
        <v>343073.27999999991</v>
      </c>
      <c r="L13" s="11">
        <f t="shared" si="0"/>
        <v>375769.16000000003</v>
      </c>
      <c r="M13" s="11">
        <f t="shared" ref="M13" si="1">M14+M19+M24+M29+M31+M38+M47+M60+M63+M64+M46</f>
        <v>318267.94799999997</v>
      </c>
    </row>
    <row r="14" spans="1:13" s="26" customFormat="1" ht="52.5" x14ac:dyDescent="0.25">
      <c r="A14" s="5" t="s">
        <v>8</v>
      </c>
      <c r="B14" s="2" t="s">
        <v>18</v>
      </c>
      <c r="C14" s="1" t="s">
        <v>150</v>
      </c>
      <c r="D14" s="3" t="s">
        <v>88</v>
      </c>
      <c r="E14" s="4" t="s">
        <v>9</v>
      </c>
      <c r="F14" s="1"/>
      <c r="G14" s="11">
        <f t="shared" ref="G14" si="2">SUM(G15:G18)</f>
        <v>211863.59999999998</v>
      </c>
      <c r="H14" s="11">
        <f>SUM(H15:H18)</f>
        <v>168589.68300000002</v>
      </c>
      <c r="I14" s="11">
        <f>SUM(I15:I18)</f>
        <v>211863.59999999998</v>
      </c>
      <c r="J14" s="11">
        <f t="shared" ref="J14:L14" si="3">SUM(J15:J18)</f>
        <v>227410.89100000003</v>
      </c>
      <c r="K14" s="11">
        <f t="shared" si="3"/>
        <v>252979.09999999998</v>
      </c>
      <c r="L14" s="11">
        <f t="shared" si="3"/>
        <v>274564</v>
      </c>
      <c r="M14" s="11">
        <f t="shared" ref="M14" si="4">SUM(M15:M18)</f>
        <v>227410.89</v>
      </c>
    </row>
    <row r="15" spans="1:13" s="28" customFormat="1" ht="67.5" x14ac:dyDescent="0.25">
      <c r="A15" s="5" t="s">
        <v>45</v>
      </c>
      <c r="B15" s="6" t="s">
        <v>18</v>
      </c>
      <c r="C15" s="5" t="s">
        <v>151</v>
      </c>
      <c r="D15" s="27" t="s">
        <v>70</v>
      </c>
      <c r="E15" s="52" t="s">
        <v>9</v>
      </c>
      <c r="F15" s="5"/>
      <c r="G15" s="12">
        <v>208949.7</v>
      </c>
      <c r="H15" s="12">
        <v>167323.27100000001</v>
      </c>
      <c r="I15" s="12">
        <v>208949.7</v>
      </c>
      <c r="J15" s="12">
        <v>224320.89</v>
      </c>
      <c r="K15" s="12">
        <v>250506.4</v>
      </c>
      <c r="L15" s="12">
        <v>272051.7</v>
      </c>
      <c r="M15" s="12">
        <v>224320.89</v>
      </c>
    </row>
    <row r="16" spans="1:13" s="28" customFormat="1" ht="101.25" x14ac:dyDescent="0.25">
      <c r="A16" s="5" t="s">
        <v>46</v>
      </c>
      <c r="B16" s="6" t="s">
        <v>18</v>
      </c>
      <c r="C16" s="5" t="s">
        <v>152</v>
      </c>
      <c r="D16" s="27" t="s">
        <v>71</v>
      </c>
      <c r="E16" s="52" t="s">
        <v>9</v>
      </c>
      <c r="F16" s="5"/>
      <c r="G16" s="12">
        <v>1532.8</v>
      </c>
      <c r="H16" s="12">
        <v>378.07799999999997</v>
      </c>
      <c r="I16" s="12">
        <v>1532.8</v>
      </c>
      <c r="J16" s="12">
        <v>1067.9259999999999</v>
      </c>
      <c r="K16" s="12">
        <v>1044.9000000000001</v>
      </c>
      <c r="L16" s="12">
        <v>1061.5999999999999</v>
      </c>
      <c r="M16" s="12">
        <v>1067.9259999999999</v>
      </c>
    </row>
    <row r="17" spans="1:13" s="28" customFormat="1" ht="45" x14ac:dyDescent="0.25">
      <c r="A17" s="5" t="s">
        <v>10</v>
      </c>
      <c r="B17" s="6" t="s">
        <v>18</v>
      </c>
      <c r="C17" s="5" t="s">
        <v>153</v>
      </c>
      <c r="D17" s="27" t="s">
        <v>72</v>
      </c>
      <c r="E17" s="52" t="s">
        <v>9</v>
      </c>
      <c r="F17" s="5"/>
      <c r="G17" s="12">
        <v>547.79999999999995</v>
      </c>
      <c r="H17" s="12">
        <v>313.30900000000003</v>
      </c>
      <c r="I17" s="12">
        <v>547.79999999999995</v>
      </c>
      <c r="J17" s="12">
        <v>1606.0239999999999</v>
      </c>
      <c r="K17" s="12">
        <v>598.4</v>
      </c>
      <c r="L17" s="12">
        <v>608</v>
      </c>
      <c r="M17" s="12">
        <v>1606.0239999999999</v>
      </c>
    </row>
    <row r="18" spans="1:13" s="28" customFormat="1" ht="90" x14ac:dyDescent="0.25">
      <c r="A18" s="5" t="s">
        <v>11</v>
      </c>
      <c r="B18" s="6" t="s">
        <v>18</v>
      </c>
      <c r="C18" s="5" t="s">
        <v>154</v>
      </c>
      <c r="D18" s="27" t="s">
        <v>73</v>
      </c>
      <c r="E18" s="52" t="s">
        <v>9</v>
      </c>
      <c r="F18" s="5"/>
      <c r="G18" s="12">
        <v>833.3</v>
      </c>
      <c r="H18" s="12">
        <v>575.02499999999998</v>
      </c>
      <c r="I18" s="12">
        <v>833.3</v>
      </c>
      <c r="J18" s="12">
        <v>416.05099999999999</v>
      </c>
      <c r="K18" s="12">
        <v>829.4</v>
      </c>
      <c r="L18" s="12">
        <v>842.7</v>
      </c>
      <c r="M18" s="12">
        <v>416.05</v>
      </c>
    </row>
    <row r="19" spans="1:13" s="26" customFormat="1" ht="52.5" x14ac:dyDescent="0.25">
      <c r="A19" s="5" t="s">
        <v>12</v>
      </c>
      <c r="B19" s="2" t="s">
        <v>67</v>
      </c>
      <c r="C19" s="1" t="s">
        <v>155</v>
      </c>
      <c r="D19" s="29" t="s">
        <v>89</v>
      </c>
      <c r="E19" s="4" t="s">
        <v>23</v>
      </c>
      <c r="F19" s="1"/>
      <c r="G19" s="11">
        <f>SUM(G20:G23)</f>
        <v>32968.97</v>
      </c>
      <c r="H19" s="11">
        <f>SUM(H20:H23)</f>
        <v>31214.534999999996</v>
      </c>
      <c r="I19" s="11">
        <f>SUM(I20:I23)</f>
        <v>32968.97</v>
      </c>
      <c r="J19" s="11">
        <f>SUM(J20:J23)</f>
        <v>38084.250999999997</v>
      </c>
      <c r="K19" s="11">
        <f t="shared" ref="K19:L19" si="5">SUM(K20:K23)</f>
        <v>41580.479999999996</v>
      </c>
      <c r="L19" s="11">
        <f t="shared" si="5"/>
        <v>53005.96</v>
      </c>
      <c r="M19" s="11">
        <f>SUM(M20:M23)</f>
        <v>38084.250999999997</v>
      </c>
    </row>
    <row r="20" spans="1:13" s="28" customFormat="1" ht="67.5" x14ac:dyDescent="0.25">
      <c r="A20" s="5" t="s">
        <v>13</v>
      </c>
      <c r="B20" s="6" t="s">
        <v>67</v>
      </c>
      <c r="C20" s="5" t="s">
        <v>156</v>
      </c>
      <c r="D20" s="30" t="s">
        <v>74</v>
      </c>
      <c r="E20" s="52" t="s">
        <v>23</v>
      </c>
      <c r="F20" s="5"/>
      <c r="G20" s="12">
        <v>14561.93</v>
      </c>
      <c r="H20" s="12">
        <v>14146.218999999999</v>
      </c>
      <c r="I20" s="12">
        <v>14561.93</v>
      </c>
      <c r="J20" s="12">
        <v>17565.895</v>
      </c>
      <c r="K20" s="12">
        <v>18772.7</v>
      </c>
      <c r="L20" s="12">
        <v>23953.86</v>
      </c>
      <c r="M20" s="12">
        <v>17565.895</v>
      </c>
    </row>
    <row r="21" spans="1:13" s="28" customFormat="1" ht="78.75" x14ac:dyDescent="0.25">
      <c r="A21" s="5" t="s">
        <v>14</v>
      </c>
      <c r="B21" s="6" t="s">
        <v>67</v>
      </c>
      <c r="C21" s="5" t="s">
        <v>157</v>
      </c>
      <c r="D21" s="30" t="s">
        <v>75</v>
      </c>
      <c r="E21" s="52" t="s">
        <v>23</v>
      </c>
      <c r="F21" s="5"/>
      <c r="G21" s="12">
        <v>117.22</v>
      </c>
      <c r="H21" s="12">
        <v>105.76600000000001</v>
      </c>
      <c r="I21" s="12">
        <v>117.22</v>
      </c>
      <c r="J21" s="12">
        <v>125.64400000000001</v>
      </c>
      <c r="K21" s="12">
        <v>144.87</v>
      </c>
      <c r="L21" s="12">
        <v>184.86</v>
      </c>
      <c r="M21" s="12">
        <v>125.64400000000001</v>
      </c>
    </row>
    <row r="22" spans="1:13" s="28" customFormat="1" ht="67.5" x14ac:dyDescent="0.25">
      <c r="A22" s="5" t="s">
        <v>15</v>
      </c>
      <c r="B22" s="6" t="s">
        <v>67</v>
      </c>
      <c r="C22" s="5" t="s">
        <v>158</v>
      </c>
      <c r="D22" s="30" t="s">
        <v>76</v>
      </c>
      <c r="E22" s="52" t="s">
        <v>23</v>
      </c>
      <c r="F22" s="5"/>
      <c r="G22" s="12">
        <v>21589</v>
      </c>
      <c r="H22" s="12">
        <v>19233.528999999999</v>
      </c>
      <c r="I22" s="12">
        <v>21589</v>
      </c>
      <c r="J22" s="12">
        <v>23631.062999999998</v>
      </c>
      <c r="K22" s="12">
        <v>26046.959999999999</v>
      </c>
      <c r="L22" s="12">
        <v>33235.839999999997</v>
      </c>
      <c r="M22" s="12">
        <v>23631.062999999998</v>
      </c>
    </row>
    <row r="23" spans="1:13" s="28" customFormat="1" ht="67.5" x14ac:dyDescent="0.25">
      <c r="A23" s="5" t="s">
        <v>47</v>
      </c>
      <c r="B23" s="6" t="s">
        <v>67</v>
      </c>
      <c r="C23" s="5" t="s">
        <v>159</v>
      </c>
      <c r="D23" s="30" t="s">
        <v>77</v>
      </c>
      <c r="E23" s="52" t="s">
        <v>23</v>
      </c>
      <c r="F23" s="5"/>
      <c r="G23" s="12">
        <v>-3299.18</v>
      </c>
      <c r="H23" s="12">
        <v>-2270.9789999999998</v>
      </c>
      <c r="I23" s="12">
        <v>-3299.18</v>
      </c>
      <c r="J23" s="12">
        <v>-3238.3510000000001</v>
      </c>
      <c r="K23" s="12">
        <v>-3384.05</v>
      </c>
      <c r="L23" s="12">
        <v>-4368.6000000000004</v>
      </c>
      <c r="M23" s="12">
        <v>-3238.3510000000001</v>
      </c>
    </row>
    <row r="24" spans="1:13" s="26" customFormat="1" ht="52.5" x14ac:dyDescent="0.25">
      <c r="A24" s="5" t="s">
        <v>48</v>
      </c>
      <c r="B24" s="2" t="s">
        <v>21</v>
      </c>
      <c r="C24" s="1" t="s">
        <v>160</v>
      </c>
      <c r="D24" s="29" t="s">
        <v>90</v>
      </c>
      <c r="E24" s="4" t="s">
        <v>9</v>
      </c>
      <c r="F24" s="1"/>
      <c r="G24" s="11">
        <f t="shared" ref="G24:L24" si="6">SUM(G25:G28)</f>
        <v>10955.3</v>
      </c>
      <c r="H24" s="11">
        <f t="shared" si="6"/>
        <v>11674.09</v>
      </c>
      <c r="I24" s="11">
        <f t="shared" si="6"/>
        <v>10955.3</v>
      </c>
      <c r="J24" s="11">
        <f t="shared" si="6"/>
        <v>15494.617000000002</v>
      </c>
      <c r="K24" s="11">
        <f t="shared" si="6"/>
        <v>12189.2</v>
      </c>
      <c r="L24" s="11">
        <f t="shared" si="6"/>
        <v>11950.199999999999</v>
      </c>
      <c r="M24" s="11">
        <f t="shared" ref="M24" si="7">SUM(M25:M28)</f>
        <v>15494.615000000002</v>
      </c>
    </row>
    <row r="25" spans="1:13" s="28" customFormat="1" ht="45" x14ac:dyDescent="0.25">
      <c r="A25" s="5" t="s">
        <v>16</v>
      </c>
      <c r="B25" s="6" t="s">
        <v>21</v>
      </c>
      <c r="C25" s="5" t="s">
        <v>161</v>
      </c>
      <c r="D25" s="30" t="s">
        <v>78</v>
      </c>
      <c r="E25" s="52" t="s">
        <v>9</v>
      </c>
      <c r="F25" s="5"/>
      <c r="G25" s="12">
        <v>7303.9</v>
      </c>
      <c r="H25" s="12">
        <v>7576.7579999999998</v>
      </c>
      <c r="I25" s="12">
        <v>7303.9</v>
      </c>
      <c r="J25" s="12">
        <v>11238.35</v>
      </c>
      <c r="K25" s="12">
        <v>10639.2</v>
      </c>
      <c r="L25" s="12">
        <v>11064.8</v>
      </c>
      <c r="M25" s="12">
        <v>11238.35</v>
      </c>
    </row>
    <row r="26" spans="1:13" s="28" customFormat="1" ht="45" x14ac:dyDescent="0.25">
      <c r="A26" s="5" t="s">
        <v>49</v>
      </c>
      <c r="B26" s="6" t="s">
        <v>21</v>
      </c>
      <c r="C26" s="5" t="s">
        <v>162</v>
      </c>
      <c r="D26" s="30" t="s">
        <v>79</v>
      </c>
      <c r="E26" s="52" t="s">
        <v>9</v>
      </c>
      <c r="F26" s="5"/>
      <c r="G26" s="12">
        <v>3045.7</v>
      </c>
      <c r="H26" s="12">
        <v>3429.1019999999999</v>
      </c>
      <c r="I26" s="12">
        <v>3045.7</v>
      </c>
      <c r="J26" s="12">
        <v>3347.6550000000002</v>
      </c>
      <c r="K26" s="12">
        <v>678.5</v>
      </c>
      <c r="L26" s="12">
        <v>0</v>
      </c>
      <c r="M26" s="12">
        <v>3347.654</v>
      </c>
    </row>
    <row r="27" spans="1:13" s="28" customFormat="1" ht="45" x14ac:dyDescent="0.25">
      <c r="A27" s="5" t="s">
        <v>50</v>
      </c>
      <c r="B27" s="6" t="s">
        <v>21</v>
      </c>
      <c r="C27" s="5" t="s">
        <v>163</v>
      </c>
      <c r="D27" s="30" t="s">
        <v>80</v>
      </c>
      <c r="E27" s="52" t="s">
        <v>9</v>
      </c>
      <c r="F27" s="5"/>
      <c r="G27" s="12">
        <v>329.6</v>
      </c>
      <c r="H27" s="12">
        <v>315.91699999999997</v>
      </c>
      <c r="I27" s="12">
        <v>329.6</v>
      </c>
      <c r="J27" s="12">
        <v>495.21699999999998</v>
      </c>
      <c r="K27" s="12">
        <v>289</v>
      </c>
      <c r="L27" s="12">
        <v>293.60000000000002</v>
      </c>
      <c r="M27" s="12">
        <v>495.21699999999998</v>
      </c>
    </row>
    <row r="28" spans="1:13" s="28" customFormat="1" ht="45" x14ac:dyDescent="0.25">
      <c r="A28" s="5" t="s">
        <v>51</v>
      </c>
      <c r="B28" s="6" t="s">
        <v>21</v>
      </c>
      <c r="C28" s="5" t="s">
        <v>164</v>
      </c>
      <c r="D28" s="30" t="s">
        <v>81</v>
      </c>
      <c r="E28" s="52" t="s">
        <v>9</v>
      </c>
      <c r="F28" s="5"/>
      <c r="G28" s="12">
        <v>276.10000000000002</v>
      </c>
      <c r="H28" s="12">
        <v>352.31299999999999</v>
      </c>
      <c r="I28" s="12">
        <v>276.10000000000002</v>
      </c>
      <c r="J28" s="12">
        <v>413.39499999999998</v>
      </c>
      <c r="K28" s="12">
        <v>582.5</v>
      </c>
      <c r="L28" s="12">
        <v>591.79999999999995</v>
      </c>
      <c r="M28" s="12">
        <v>413.39400000000001</v>
      </c>
    </row>
    <row r="29" spans="1:13" s="26" customFormat="1" ht="52.5" x14ac:dyDescent="0.25">
      <c r="A29" s="5" t="s">
        <v>52</v>
      </c>
      <c r="B29" s="2" t="s">
        <v>24</v>
      </c>
      <c r="C29" s="1" t="s">
        <v>165</v>
      </c>
      <c r="D29" s="29" t="s">
        <v>91</v>
      </c>
      <c r="E29" s="4" t="s">
        <v>9</v>
      </c>
      <c r="F29" s="1"/>
      <c r="G29" s="11">
        <f t="shared" ref="G29:M29" si="8">SUM(G30:G30)</f>
        <v>552.5</v>
      </c>
      <c r="H29" s="11">
        <f t="shared" si="8"/>
        <v>625.98800000000006</v>
      </c>
      <c r="I29" s="11">
        <f t="shared" si="8"/>
        <v>552.5</v>
      </c>
      <c r="J29" s="11">
        <f t="shared" si="8"/>
        <v>4984.3</v>
      </c>
      <c r="K29" s="11">
        <f t="shared" si="8"/>
        <v>541.6</v>
      </c>
      <c r="L29" s="11">
        <f t="shared" si="8"/>
        <v>552.70000000000005</v>
      </c>
      <c r="M29" s="11">
        <f t="shared" si="8"/>
        <v>4984.3</v>
      </c>
    </row>
    <row r="30" spans="1:13" s="28" customFormat="1" ht="45" x14ac:dyDescent="0.25">
      <c r="A30" s="5" t="s">
        <v>53</v>
      </c>
      <c r="B30" s="6" t="s">
        <v>24</v>
      </c>
      <c r="C30" s="5" t="s">
        <v>166</v>
      </c>
      <c r="D30" s="30" t="s">
        <v>82</v>
      </c>
      <c r="E30" s="52" t="s">
        <v>9</v>
      </c>
      <c r="F30" s="5"/>
      <c r="G30" s="12">
        <v>552.5</v>
      </c>
      <c r="H30" s="12">
        <v>625.98800000000006</v>
      </c>
      <c r="I30" s="12">
        <v>552.5</v>
      </c>
      <c r="J30" s="12">
        <v>4984.3</v>
      </c>
      <c r="K30" s="12">
        <v>541.6</v>
      </c>
      <c r="L30" s="12">
        <v>552.70000000000005</v>
      </c>
      <c r="M30" s="12">
        <v>4984.3</v>
      </c>
    </row>
    <row r="31" spans="1:13" s="26" customFormat="1" ht="21" x14ac:dyDescent="0.25">
      <c r="A31" s="5" t="s">
        <v>127</v>
      </c>
      <c r="B31" s="2" t="s">
        <v>26</v>
      </c>
      <c r="C31" s="1" t="s">
        <v>167</v>
      </c>
      <c r="D31" s="3" t="s">
        <v>92</v>
      </c>
      <c r="E31" s="4"/>
      <c r="F31" s="1"/>
      <c r="G31" s="11">
        <f t="shared" ref="G31:L31" si="9">SUM(G32:G37)</f>
        <v>6326.8</v>
      </c>
      <c r="H31" s="11">
        <f t="shared" si="9"/>
        <v>5653.8150000000005</v>
      </c>
      <c r="I31" s="11">
        <f t="shared" si="9"/>
        <v>6326.8</v>
      </c>
      <c r="J31" s="11">
        <f t="shared" si="9"/>
        <v>6164.4540000000015</v>
      </c>
      <c r="K31" s="11">
        <f t="shared" si="9"/>
        <v>6668.7</v>
      </c>
      <c r="L31" s="11">
        <f t="shared" si="9"/>
        <v>6737.3</v>
      </c>
      <c r="M31" s="11">
        <f t="shared" ref="M31" si="10">SUM(M32:M37)</f>
        <v>6164.4540000000015</v>
      </c>
    </row>
    <row r="32" spans="1:13" s="31" customFormat="1" ht="45" x14ac:dyDescent="0.25">
      <c r="A32" s="5" t="s">
        <v>54</v>
      </c>
      <c r="B32" s="6" t="s">
        <v>26</v>
      </c>
      <c r="C32" s="5" t="s">
        <v>168</v>
      </c>
      <c r="D32" s="52" t="s">
        <v>25</v>
      </c>
      <c r="E32" s="52" t="s">
        <v>9</v>
      </c>
      <c r="F32" s="52"/>
      <c r="G32" s="12">
        <v>3706.8</v>
      </c>
      <c r="H32" s="12">
        <v>3761.1260000000002</v>
      </c>
      <c r="I32" s="12">
        <v>3706.8</v>
      </c>
      <c r="J32" s="12">
        <v>4440.5029999999997</v>
      </c>
      <c r="K32" s="12">
        <v>3918</v>
      </c>
      <c r="L32" s="12">
        <v>3987</v>
      </c>
      <c r="M32" s="12">
        <v>4440.5029999999997</v>
      </c>
    </row>
    <row r="33" spans="1:13" s="31" customFormat="1" ht="78.75" x14ac:dyDescent="0.25">
      <c r="A33" s="5" t="s">
        <v>55</v>
      </c>
      <c r="B33" s="6" t="s">
        <v>26</v>
      </c>
      <c r="C33" s="5" t="s">
        <v>169</v>
      </c>
      <c r="D33" s="32" t="s">
        <v>117</v>
      </c>
      <c r="E33" s="33" t="s">
        <v>41</v>
      </c>
      <c r="F33" s="52"/>
      <c r="G33" s="12">
        <v>125</v>
      </c>
      <c r="H33" s="12">
        <v>82.95</v>
      </c>
      <c r="I33" s="12">
        <v>125</v>
      </c>
      <c r="J33" s="12">
        <v>40.225000000000001</v>
      </c>
      <c r="K33" s="12">
        <v>150</v>
      </c>
      <c r="L33" s="12">
        <v>150</v>
      </c>
      <c r="M33" s="12">
        <v>40.225000000000001</v>
      </c>
    </row>
    <row r="34" spans="1:13" s="31" customFormat="1" ht="90" x14ac:dyDescent="0.25">
      <c r="A34" s="5" t="s">
        <v>56</v>
      </c>
      <c r="B34" s="6" t="s">
        <v>26</v>
      </c>
      <c r="C34" s="5" t="s">
        <v>170</v>
      </c>
      <c r="D34" s="32" t="s">
        <v>118</v>
      </c>
      <c r="E34" s="52" t="s">
        <v>9</v>
      </c>
      <c r="F34" s="52"/>
      <c r="G34" s="12">
        <v>30</v>
      </c>
      <c r="H34" s="12">
        <v>1.28</v>
      </c>
      <c r="I34" s="12">
        <v>30</v>
      </c>
      <c r="J34" s="12">
        <v>0.1</v>
      </c>
      <c r="K34" s="12">
        <v>10</v>
      </c>
      <c r="L34" s="12">
        <v>10</v>
      </c>
      <c r="M34" s="12">
        <v>0.1</v>
      </c>
    </row>
    <row r="35" spans="1:13" s="31" customFormat="1" ht="67.5" x14ac:dyDescent="0.25">
      <c r="A35" s="5" t="s">
        <v>57</v>
      </c>
      <c r="B35" s="6" t="s">
        <v>26</v>
      </c>
      <c r="C35" s="5" t="s">
        <v>171</v>
      </c>
      <c r="D35" s="32" t="s">
        <v>42</v>
      </c>
      <c r="E35" s="32" t="s">
        <v>41</v>
      </c>
      <c r="F35" s="52"/>
      <c r="G35" s="12">
        <v>165</v>
      </c>
      <c r="H35" s="12">
        <v>167.27500000000001</v>
      </c>
      <c r="I35" s="12">
        <v>165</v>
      </c>
      <c r="J35" s="12">
        <v>170.6</v>
      </c>
      <c r="K35" s="12">
        <v>200</v>
      </c>
      <c r="L35" s="12">
        <v>200</v>
      </c>
      <c r="M35" s="12">
        <v>170.6</v>
      </c>
    </row>
    <row r="36" spans="1:13" s="31" customFormat="1" ht="90" x14ac:dyDescent="0.25">
      <c r="A36" s="5" t="s">
        <v>58</v>
      </c>
      <c r="B36" s="6" t="s">
        <v>26</v>
      </c>
      <c r="C36" s="5" t="s">
        <v>172</v>
      </c>
      <c r="D36" s="32" t="s">
        <v>119</v>
      </c>
      <c r="E36" s="33" t="s">
        <v>41</v>
      </c>
      <c r="F36" s="52"/>
      <c r="G36" s="12">
        <v>500</v>
      </c>
      <c r="H36" s="12">
        <v>790.57500000000005</v>
      </c>
      <c r="I36" s="12">
        <v>500</v>
      </c>
      <c r="J36" s="12">
        <v>583.1</v>
      </c>
      <c r="K36" s="12">
        <v>700</v>
      </c>
      <c r="L36" s="12">
        <v>700</v>
      </c>
      <c r="M36" s="12">
        <v>583.1</v>
      </c>
    </row>
    <row r="37" spans="1:13" s="31" customFormat="1" ht="90" x14ac:dyDescent="0.25">
      <c r="A37" s="5" t="s">
        <v>59</v>
      </c>
      <c r="B37" s="6" t="s">
        <v>27</v>
      </c>
      <c r="C37" s="5" t="s">
        <v>173</v>
      </c>
      <c r="D37" s="31" t="s">
        <v>28</v>
      </c>
      <c r="E37" s="52" t="s">
        <v>29</v>
      </c>
      <c r="F37" s="52"/>
      <c r="G37" s="12">
        <v>1800</v>
      </c>
      <c r="H37" s="12">
        <v>850.60900000000004</v>
      </c>
      <c r="I37" s="12">
        <v>1800</v>
      </c>
      <c r="J37" s="12">
        <v>929.92600000000004</v>
      </c>
      <c r="K37" s="12">
        <v>1690.7</v>
      </c>
      <c r="L37" s="12">
        <v>1690.3</v>
      </c>
      <c r="M37" s="12">
        <v>929.92600000000004</v>
      </c>
    </row>
    <row r="38" spans="1:13" s="36" customFormat="1" ht="73.5" x14ac:dyDescent="0.25">
      <c r="A38" s="5" t="s">
        <v>60</v>
      </c>
      <c r="B38" s="2" t="s">
        <v>19</v>
      </c>
      <c r="C38" s="1" t="s">
        <v>174</v>
      </c>
      <c r="D38" s="34" t="s">
        <v>98</v>
      </c>
      <c r="E38" s="35"/>
      <c r="F38" s="4"/>
      <c r="G38" s="11">
        <f t="shared" ref="G38:L38" si="11">SUM(G39:G45)</f>
        <v>6804.2999999999993</v>
      </c>
      <c r="H38" s="11">
        <f t="shared" si="11"/>
        <v>7475.0690000000004</v>
      </c>
      <c r="I38" s="11">
        <f t="shared" si="11"/>
        <v>8712.2999999999993</v>
      </c>
      <c r="J38" s="11">
        <f t="shared" si="11"/>
        <v>6652.2639999999992</v>
      </c>
      <c r="K38" s="11">
        <f t="shared" si="11"/>
        <v>7422.5999999999995</v>
      </c>
      <c r="L38" s="11">
        <f t="shared" si="11"/>
        <v>7259</v>
      </c>
      <c r="M38" s="11">
        <f t="shared" ref="M38" si="12">SUM(M39:M45)</f>
        <v>6652.2619999999997</v>
      </c>
    </row>
    <row r="39" spans="1:13" s="31" customFormat="1" ht="78.75" x14ac:dyDescent="0.25">
      <c r="A39" s="5" t="s">
        <v>61</v>
      </c>
      <c r="B39" s="6" t="s">
        <v>19</v>
      </c>
      <c r="C39" s="5" t="s">
        <v>175</v>
      </c>
      <c r="D39" s="37" t="s">
        <v>99</v>
      </c>
      <c r="E39" s="52" t="s">
        <v>30</v>
      </c>
      <c r="F39" s="38"/>
      <c r="G39" s="12">
        <v>4100</v>
      </c>
      <c r="H39" s="12">
        <v>3439.7240000000002</v>
      </c>
      <c r="I39" s="12">
        <v>4100</v>
      </c>
      <c r="J39" s="12">
        <v>3377.982</v>
      </c>
      <c r="K39" s="12">
        <v>4100</v>
      </c>
      <c r="L39" s="12">
        <v>3936.4</v>
      </c>
      <c r="M39" s="12">
        <v>3377.982</v>
      </c>
    </row>
    <row r="40" spans="1:13" s="31" customFormat="1" ht="84.75" customHeight="1" x14ac:dyDescent="0.25">
      <c r="A40" s="5" t="s">
        <v>62</v>
      </c>
      <c r="B40" s="6" t="s">
        <v>19</v>
      </c>
      <c r="C40" s="5" t="s">
        <v>176</v>
      </c>
      <c r="D40" s="37" t="s">
        <v>115</v>
      </c>
      <c r="E40" s="52" t="s">
        <v>30</v>
      </c>
      <c r="F40" s="38"/>
      <c r="G40" s="12">
        <v>34.700000000000003</v>
      </c>
      <c r="H40" s="12">
        <v>50.095999999999997</v>
      </c>
      <c r="I40" s="12">
        <v>34.700000000000003</v>
      </c>
      <c r="J40" s="12">
        <v>0</v>
      </c>
      <c r="K40" s="12">
        <v>34.700000000000003</v>
      </c>
      <c r="L40" s="12">
        <v>34.700000000000003</v>
      </c>
      <c r="M40" s="12">
        <v>0</v>
      </c>
    </row>
    <row r="41" spans="1:13" s="31" customFormat="1" ht="78.75" x14ac:dyDescent="0.25">
      <c r="A41" s="5" t="s">
        <v>63</v>
      </c>
      <c r="B41" s="6" t="s">
        <v>19</v>
      </c>
      <c r="C41" s="5" t="s">
        <v>177</v>
      </c>
      <c r="D41" s="39" t="s">
        <v>100</v>
      </c>
      <c r="E41" s="52" t="s">
        <v>124</v>
      </c>
      <c r="F41" s="52"/>
      <c r="G41" s="12">
        <v>0</v>
      </c>
      <c r="H41" s="12">
        <v>47.9</v>
      </c>
      <c r="I41" s="12">
        <v>53</v>
      </c>
      <c r="J41" s="12">
        <v>72.100999999999999</v>
      </c>
      <c r="K41" s="12">
        <v>86.4</v>
      </c>
      <c r="L41" s="12">
        <v>86.4</v>
      </c>
      <c r="M41" s="12">
        <v>72.099999999999994</v>
      </c>
    </row>
    <row r="42" spans="1:13" s="31" customFormat="1" ht="78.75" x14ac:dyDescent="0.25">
      <c r="A42" s="5" t="s">
        <v>128</v>
      </c>
      <c r="B42" s="6" t="s">
        <v>19</v>
      </c>
      <c r="C42" s="40" t="s">
        <v>178</v>
      </c>
      <c r="D42" s="31" t="s">
        <v>31</v>
      </c>
      <c r="E42" s="52" t="s">
        <v>32</v>
      </c>
      <c r="F42" s="52"/>
      <c r="G42" s="12">
        <v>302</v>
      </c>
      <c r="H42" s="12">
        <v>236.6</v>
      </c>
      <c r="I42" s="12">
        <v>302</v>
      </c>
      <c r="J42" s="12">
        <v>305.16300000000001</v>
      </c>
      <c r="K42" s="12">
        <v>294</v>
      </c>
      <c r="L42" s="12">
        <v>294</v>
      </c>
      <c r="M42" s="12">
        <v>305.16300000000001</v>
      </c>
    </row>
    <row r="43" spans="1:13" s="31" customFormat="1" ht="78.75" x14ac:dyDescent="0.25">
      <c r="A43" s="5" t="s">
        <v>64</v>
      </c>
      <c r="B43" s="6" t="s">
        <v>19</v>
      </c>
      <c r="C43" s="5" t="s">
        <v>179</v>
      </c>
      <c r="D43" s="37" t="s">
        <v>101</v>
      </c>
      <c r="E43" s="52" t="s">
        <v>30</v>
      </c>
      <c r="F43" s="52"/>
      <c r="G43" s="12">
        <v>2065.6</v>
      </c>
      <c r="H43" s="12">
        <v>1492.18</v>
      </c>
      <c r="I43" s="12">
        <v>2065.6</v>
      </c>
      <c r="J43" s="12">
        <v>2769.2429999999999</v>
      </c>
      <c r="K43" s="12">
        <v>1862.5</v>
      </c>
      <c r="L43" s="12">
        <v>1862.5</v>
      </c>
      <c r="M43" s="12">
        <v>2769.2429999999999</v>
      </c>
    </row>
    <row r="44" spans="1:13" s="31" customFormat="1" ht="78.75" x14ac:dyDescent="0.25">
      <c r="A44" s="5" t="s">
        <v>129</v>
      </c>
      <c r="B44" s="6" t="s">
        <v>19</v>
      </c>
      <c r="C44" s="5" t="s">
        <v>180</v>
      </c>
      <c r="D44" s="52" t="s">
        <v>33</v>
      </c>
      <c r="E44" s="52" t="s">
        <v>30</v>
      </c>
      <c r="F44" s="52"/>
      <c r="G44" s="12">
        <v>265</v>
      </c>
      <c r="H44" s="12">
        <v>2120</v>
      </c>
      <c r="I44" s="12">
        <v>2120</v>
      </c>
      <c r="J44" s="12">
        <v>0</v>
      </c>
      <c r="K44" s="12">
        <v>1000</v>
      </c>
      <c r="L44" s="12">
        <v>1000</v>
      </c>
      <c r="M44" s="12">
        <v>0</v>
      </c>
    </row>
    <row r="45" spans="1:13" s="31" customFormat="1" ht="78.75" x14ac:dyDescent="0.25">
      <c r="A45" s="5" t="s">
        <v>65</v>
      </c>
      <c r="B45" s="6" t="s">
        <v>19</v>
      </c>
      <c r="C45" s="5" t="s">
        <v>181</v>
      </c>
      <c r="D45" s="37" t="s">
        <v>102</v>
      </c>
      <c r="E45" s="52" t="s">
        <v>30</v>
      </c>
      <c r="F45" s="52"/>
      <c r="G45" s="12">
        <v>37</v>
      </c>
      <c r="H45" s="12">
        <v>88.569000000000003</v>
      </c>
      <c r="I45" s="12">
        <v>37</v>
      </c>
      <c r="J45" s="12">
        <v>127.77500000000001</v>
      </c>
      <c r="K45" s="12">
        <v>45</v>
      </c>
      <c r="L45" s="12">
        <v>45</v>
      </c>
      <c r="M45" s="12">
        <v>127.774</v>
      </c>
    </row>
    <row r="46" spans="1:13" s="36" customFormat="1" ht="73.5" x14ac:dyDescent="0.25">
      <c r="A46" s="5" t="s">
        <v>66</v>
      </c>
      <c r="B46" s="2" t="s">
        <v>35</v>
      </c>
      <c r="C46" s="1" t="s">
        <v>182</v>
      </c>
      <c r="D46" s="3" t="s">
        <v>93</v>
      </c>
      <c r="E46" s="36" t="s">
        <v>34</v>
      </c>
      <c r="F46" s="4"/>
      <c r="G46" s="11">
        <v>195</v>
      </c>
      <c r="H46" s="11">
        <v>171.43899999999999</v>
      </c>
      <c r="I46" s="11">
        <v>195</v>
      </c>
      <c r="J46" s="11">
        <v>217.071</v>
      </c>
      <c r="K46" s="11">
        <v>212.1</v>
      </c>
      <c r="L46" s="11">
        <v>220.5</v>
      </c>
      <c r="M46" s="11">
        <v>217.07</v>
      </c>
    </row>
    <row r="47" spans="1:13" s="36" customFormat="1" ht="42" x14ac:dyDescent="0.25">
      <c r="A47" s="5" t="s">
        <v>103</v>
      </c>
      <c r="B47" s="2" t="s">
        <v>37</v>
      </c>
      <c r="C47" s="1" t="s">
        <v>183</v>
      </c>
      <c r="D47" s="3" t="s">
        <v>94</v>
      </c>
      <c r="E47" s="4"/>
      <c r="F47" s="4"/>
      <c r="G47" s="11">
        <f>SUM(G48:G52)</f>
        <v>10386.6</v>
      </c>
      <c r="H47" s="11">
        <f>SUM(H48:H52)</f>
        <v>8070.4180000000006</v>
      </c>
      <c r="I47" s="11">
        <f>SUM(I48:I52)</f>
        <v>11178.699999999999</v>
      </c>
      <c r="J47" s="11">
        <f>SUM(J48:J59)</f>
        <v>10282.564</v>
      </c>
      <c r="K47" s="11">
        <f>SUM(K48:K52)</f>
        <v>10582</v>
      </c>
      <c r="L47" s="11">
        <f>SUM(L48:L52)</f>
        <v>10582</v>
      </c>
      <c r="M47" s="11">
        <f>SUM(M48:M59)</f>
        <v>10282.561000000002</v>
      </c>
    </row>
    <row r="48" spans="1:13" s="31" customFormat="1" ht="78.75" x14ac:dyDescent="0.25">
      <c r="A48" s="5" t="s">
        <v>104</v>
      </c>
      <c r="B48" s="6" t="s">
        <v>37</v>
      </c>
      <c r="C48" s="5" t="s">
        <v>184</v>
      </c>
      <c r="D48" s="52" t="s">
        <v>36</v>
      </c>
      <c r="E48" s="52" t="s">
        <v>124</v>
      </c>
      <c r="F48" s="52"/>
      <c r="G48" s="12"/>
      <c r="H48" s="12">
        <v>106.8</v>
      </c>
      <c r="I48" s="12">
        <v>307.39999999999998</v>
      </c>
      <c r="J48" s="12">
        <v>91.45</v>
      </c>
      <c r="K48" s="12">
        <v>307</v>
      </c>
      <c r="L48" s="12">
        <v>307</v>
      </c>
      <c r="M48" s="12">
        <v>91.45</v>
      </c>
    </row>
    <row r="49" spans="1:13" s="31" customFormat="1" ht="78.75" x14ac:dyDescent="0.25">
      <c r="A49" s="5" t="s">
        <v>105</v>
      </c>
      <c r="B49" s="6" t="s">
        <v>37</v>
      </c>
      <c r="C49" s="5" t="s">
        <v>192</v>
      </c>
      <c r="D49" s="52" t="s">
        <v>36</v>
      </c>
      <c r="E49" s="52" t="s">
        <v>193</v>
      </c>
      <c r="F49" s="52"/>
      <c r="G49" s="12"/>
      <c r="H49" s="12">
        <v>106.8</v>
      </c>
      <c r="I49" s="12">
        <v>307.39999999999998</v>
      </c>
      <c r="J49" s="12">
        <v>9.6829999999999998</v>
      </c>
      <c r="K49" s="12">
        <v>307</v>
      </c>
      <c r="L49" s="12">
        <v>307</v>
      </c>
      <c r="M49" s="12">
        <v>9.6829999999999998</v>
      </c>
    </row>
    <row r="50" spans="1:13" s="31" customFormat="1" ht="67.5" x14ac:dyDescent="0.25">
      <c r="A50" s="5" t="s">
        <v>106</v>
      </c>
      <c r="B50" s="6" t="s">
        <v>37</v>
      </c>
      <c r="C50" s="5" t="s">
        <v>185</v>
      </c>
      <c r="D50" s="52" t="s">
        <v>36</v>
      </c>
      <c r="E50" s="52" t="s">
        <v>32</v>
      </c>
      <c r="F50" s="52"/>
      <c r="G50" s="12">
        <v>10386.6</v>
      </c>
      <c r="H50" s="12">
        <v>7856.8180000000002</v>
      </c>
      <c r="I50" s="12">
        <v>10563.9</v>
      </c>
      <c r="J50" s="12">
        <v>6971.8530000000001</v>
      </c>
      <c r="K50" s="12">
        <v>9968</v>
      </c>
      <c r="L50" s="12">
        <v>9968</v>
      </c>
      <c r="M50" s="12">
        <v>6971.8530000000001</v>
      </c>
    </row>
    <row r="51" spans="1:13" s="31" customFormat="1" ht="78.75" x14ac:dyDescent="0.25">
      <c r="A51" s="5" t="s">
        <v>130</v>
      </c>
      <c r="B51" s="6" t="s">
        <v>37</v>
      </c>
      <c r="C51" s="5" t="s">
        <v>194</v>
      </c>
      <c r="D51" s="52" t="s">
        <v>38</v>
      </c>
      <c r="E51" s="52" t="s">
        <v>124</v>
      </c>
      <c r="F51" s="52"/>
      <c r="G51" s="12"/>
      <c r="H51" s="12"/>
      <c r="I51" s="12"/>
      <c r="J51" s="12">
        <v>38.99</v>
      </c>
      <c r="K51" s="12"/>
      <c r="L51" s="12"/>
      <c r="M51" s="12">
        <v>38.99</v>
      </c>
    </row>
    <row r="52" spans="1:13" s="31" customFormat="1" ht="78.75" x14ac:dyDescent="0.25">
      <c r="A52" s="5" t="s">
        <v>107</v>
      </c>
      <c r="B52" s="6" t="s">
        <v>37</v>
      </c>
      <c r="C52" s="5" t="s">
        <v>195</v>
      </c>
      <c r="D52" s="52" t="s">
        <v>38</v>
      </c>
      <c r="E52" s="52" t="s">
        <v>193</v>
      </c>
      <c r="F52" s="52"/>
      <c r="G52" s="12"/>
      <c r="H52" s="12"/>
      <c r="I52" s="12"/>
      <c r="J52" s="12">
        <v>7.8170000000000002</v>
      </c>
      <c r="K52" s="12"/>
      <c r="L52" s="12"/>
      <c r="M52" s="12">
        <v>7.8159999999999998</v>
      </c>
    </row>
    <row r="53" spans="1:13" s="31" customFormat="1" ht="67.5" x14ac:dyDescent="0.25">
      <c r="A53" s="5" t="s">
        <v>131</v>
      </c>
      <c r="B53" s="6" t="s">
        <v>37</v>
      </c>
      <c r="C53" s="5" t="s">
        <v>186</v>
      </c>
      <c r="D53" s="52" t="s">
        <v>38</v>
      </c>
      <c r="E53" s="52" t="s">
        <v>32</v>
      </c>
      <c r="F53" s="52"/>
      <c r="G53" s="12"/>
      <c r="H53" s="12"/>
      <c r="I53" s="12"/>
      <c r="J53" s="12">
        <v>374.18400000000003</v>
      </c>
      <c r="K53" s="12"/>
      <c r="L53" s="12"/>
      <c r="M53" s="12">
        <v>374.18400000000003</v>
      </c>
    </row>
    <row r="54" spans="1:13" s="31" customFormat="1" ht="45" x14ac:dyDescent="0.25">
      <c r="A54" s="5" t="s">
        <v>108</v>
      </c>
      <c r="B54" s="6" t="s">
        <v>37</v>
      </c>
      <c r="C54" s="5" t="s">
        <v>196</v>
      </c>
      <c r="D54" s="52" t="s">
        <v>38</v>
      </c>
      <c r="E54" s="52" t="s">
        <v>197</v>
      </c>
      <c r="F54" s="52"/>
      <c r="G54" s="12"/>
      <c r="H54" s="12"/>
      <c r="I54" s="12"/>
      <c r="J54" s="12">
        <v>114.627</v>
      </c>
      <c r="K54" s="12"/>
      <c r="L54" s="12"/>
      <c r="M54" s="12">
        <v>114.627</v>
      </c>
    </row>
    <row r="55" spans="1:13" s="31" customFormat="1" ht="67.5" x14ac:dyDescent="0.25">
      <c r="A55" s="5" t="s">
        <v>109</v>
      </c>
      <c r="B55" s="6" t="s">
        <v>37</v>
      </c>
      <c r="C55" s="5" t="s">
        <v>198</v>
      </c>
      <c r="D55" s="52" t="s">
        <v>38</v>
      </c>
      <c r="E55" s="52" t="s">
        <v>199</v>
      </c>
      <c r="F55" s="52"/>
      <c r="G55" s="12"/>
      <c r="H55" s="12"/>
      <c r="I55" s="12"/>
      <c r="J55" s="12">
        <v>244.81100000000001</v>
      </c>
      <c r="K55" s="12"/>
      <c r="L55" s="12"/>
      <c r="M55" s="12">
        <v>244.81</v>
      </c>
    </row>
    <row r="56" spans="1:13" s="31" customFormat="1" ht="67.5" x14ac:dyDescent="0.25">
      <c r="A56" s="5" t="s">
        <v>132</v>
      </c>
      <c r="B56" s="6" t="s">
        <v>37</v>
      </c>
      <c r="C56" s="5" t="s">
        <v>200</v>
      </c>
      <c r="D56" s="52" t="s">
        <v>38</v>
      </c>
      <c r="E56" s="52" t="s">
        <v>201</v>
      </c>
      <c r="F56" s="52"/>
      <c r="G56" s="12"/>
      <c r="H56" s="12"/>
      <c r="I56" s="12"/>
      <c r="J56" s="12">
        <v>37.290999999999997</v>
      </c>
      <c r="K56" s="12"/>
      <c r="L56" s="12"/>
      <c r="M56" s="12">
        <v>37.290999999999997</v>
      </c>
    </row>
    <row r="57" spans="1:13" s="31" customFormat="1" ht="56.25" x14ac:dyDescent="0.25">
      <c r="A57" s="5" t="s">
        <v>133</v>
      </c>
      <c r="B57" s="6" t="s">
        <v>37</v>
      </c>
      <c r="C57" s="5" t="s">
        <v>202</v>
      </c>
      <c r="D57" s="52" t="s">
        <v>38</v>
      </c>
      <c r="E57" s="52" t="s">
        <v>203</v>
      </c>
      <c r="F57" s="52"/>
      <c r="G57" s="12"/>
      <c r="H57" s="12"/>
      <c r="I57" s="12"/>
      <c r="J57" s="12">
        <v>0.16500000000000001</v>
      </c>
      <c r="K57" s="12"/>
      <c r="L57" s="12"/>
      <c r="M57" s="12">
        <v>0.16500000000000001</v>
      </c>
    </row>
    <row r="58" spans="1:13" s="31" customFormat="1" ht="45" x14ac:dyDescent="0.25">
      <c r="A58" s="5" t="s">
        <v>134</v>
      </c>
      <c r="B58" s="6" t="s">
        <v>37</v>
      </c>
      <c r="C58" s="5" t="s">
        <v>204</v>
      </c>
      <c r="D58" s="52" t="s">
        <v>38</v>
      </c>
      <c r="E58" s="52" t="s">
        <v>205</v>
      </c>
      <c r="F58" s="52"/>
      <c r="G58" s="12"/>
      <c r="H58" s="12"/>
      <c r="I58" s="12"/>
      <c r="J58" s="12">
        <v>0.21099999999999999</v>
      </c>
      <c r="K58" s="12"/>
      <c r="L58" s="12"/>
      <c r="M58" s="12">
        <v>0.21099999999999999</v>
      </c>
    </row>
    <row r="59" spans="1:13" s="31" customFormat="1" ht="78.75" x14ac:dyDescent="0.25">
      <c r="A59" s="5" t="s">
        <v>110</v>
      </c>
      <c r="B59" s="6" t="s">
        <v>37</v>
      </c>
      <c r="C59" s="5" t="s">
        <v>206</v>
      </c>
      <c r="D59" s="52" t="s">
        <v>38</v>
      </c>
      <c r="E59" s="52" t="s">
        <v>30</v>
      </c>
      <c r="F59" s="52"/>
      <c r="G59" s="12"/>
      <c r="H59" s="12"/>
      <c r="I59" s="12"/>
      <c r="J59" s="12">
        <v>2391.482</v>
      </c>
      <c r="K59" s="12"/>
      <c r="L59" s="12"/>
      <c r="M59" s="12">
        <v>2391.4810000000002</v>
      </c>
    </row>
    <row r="60" spans="1:13" s="36" customFormat="1" ht="84" x14ac:dyDescent="0.25">
      <c r="A60" s="5" t="s">
        <v>111</v>
      </c>
      <c r="B60" s="2" t="s">
        <v>39</v>
      </c>
      <c r="C60" s="1" t="s">
        <v>187</v>
      </c>
      <c r="D60" s="41" t="s">
        <v>83</v>
      </c>
      <c r="E60" s="4" t="s">
        <v>30</v>
      </c>
      <c r="F60" s="4"/>
      <c r="G60" s="11">
        <f t="shared" ref="G60:L60" si="13">SUM(G61:G62)</f>
        <v>8605</v>
      </c>
      <c r="H60" s="11">
        <f t="shared" si="13"/>
        <v>8047.9859999999999</v>
      </c>
      <c r="I60" s="11">
        <f t="shared" si="13"/>
        <v>9846.527</v>
      </c>
      <c r="J60" s="11">
        <f t="shared" si="13"/>
        <v>6891.0039999999999</v>
      </c>
      <c r="K60" s="11">
        <f t="shared" si="13"/>
        <v>8897.5</v>
      </c>
      <c r="L60" s="11">
        <f t="shared" si="13"/>
        <v>8897.5</v>
      </c>
      <c r="M60" s="11">
        <f t="shared" ref="M60" si="14">SUM(M61:M62)</f>
        <v>6891.0039999999999</v>
      </c>
    </row>
    <row r="61" spans="1:13" s="31" customFormat="1" ht="90" x14ac:dyDescent="0.25">
      <c r="A61" s="5" t="s">
        <v>112</v>
      </c>
      <c r="B61" s="6" t="s">
        <v>39</v>
      </c>
      <c r="C61" s="5" t="s">
        <v>188</v>
      </c>
      <c r="D61" s="27" t="s">
        <v>84</v>
      </c>
      <c r="E61" s="52" t="s">
        <v>30</v>
      </c>
      <c r="F61" s="52"/>
      <c r="G61" s="12">
        <v>3605</v>
      </c>
      <c r="H61" s="12">
        <v>2116.143</v>
      </c>
      <c r="I61" s="12">
        <v>4296.527</v>
      </c>
      <c r="J61" s="12">
        <v>718.21299999999997</v>
      </c>
      <c r="K61" s="12">
        <v>3612</v>
      </c>
      <c r="L61" s="12">
        <v>3612</v>
      </c>
      <c r="M61" s="12">
        <v>718.21299999999997</v>
      </c>
    </row>
    <row r="62" spans="1:13" s="31" customFormat="1" ht="78.75" x14ac:dyDescent="0.25">
      <c r="A62" s="5" t="s">
        <v>113</v>
      </c>
      <c r="B62" s="6" t="s">
        <v>39</v>
      </c>
      <c r="C62" s="5" t="s">
        <v>139</v>
      </c>
      <c r="D62" s="27" t="s">
        <v>85</v>
      </c>
      <c r="E62" s="52" t="s">
        <v>30</v>
      </c>
      <c r="F62" s="52"/>
      <c r="G62" s="12">
        <v>5000</v>
      </c>
      <c r="H62" s="12">
        <v>5931.8429999999998</v>
      </c>
      <c r="I62" s="12">
        <v>5550</v>
      </c>
      <c r="J62" s="12">
        <v>6172.7910000000002</v>
      </c>
      <c r="K62" s="12">
        <v>5285.5</v>
      </c>
      <c r="L62" s="12">
        <v>5285.5</v>
      </c>
      <c r="M62" s="12">
        <v>6172.7910000000002</v>
      </c>
    </row>
    <row r="63" spans="1:13" s="36" customFormat="1" ht="21" x14ac:dyDescent="0.25">
      <c r="A63" s="5" t="s">
        <v>114</v>
      </c>
      <c r="B63" s="2" t="s">
        <v>40</v>
      </c>
      <c r="C63" s="1" t="s">
        <v>140</v>
      </c>
      <c r="D63" s="3" t="s">
        <v>86</v>
      </c>
      <c r="E63" s="4"/>
      <c r="F63" s="4"/>
      <c r="G63" s="11">
        <v>1996</v>
      </c>
      <c r="H63" s="11">
        <v>2520.3420000000001</v>
      </c>
      <c r="I63" s="11">
        <v>1996</v>
      </c>
      <c r="J63" s="11">
        <v>2087.7339999999999</v>
      </c>
      <c r="K63" s="11">
        <v>2000</v>
      </c>
      <c r="L63" s="11">
        <v>2000</v>
      </c>
      <c r="M63" s="11">
        <v>2087.6689999999999</v>
      </c>
    </row>
    <row r="64" spans="1:13" s="36" customFormat="1" ht="21" x14ac:dyDescent="0.25">
      <c r="A64" s="5" t="s">
        <v>189</v>
      </c>
      <c r="B64" s="2" t="s">
        <v>44</v>
      </c>
      <c r="C64" s="1" t="s">
        <v>141</v>
      </c>
      <c r="D64" s="3" t="s">
        <v>87</v>
      </c>
      <c r="E64" s="4"/>
      <c r="F64" s="4"/>
      <c r="G64" s="11">
        <v>0</v>
      </c>
      <c r="H64" s="11" t="e">
        <f>SUM(#REF!)</f>
        <v>#REF!</v>
      </c>
      <c r="I64" s="11">
        <v>0</v>
      </c>
      <c r="J64" s="11">
        <v>0</v>
      </c>
      <c r="K64" s="11">
        <v>0</v>
      </c>
      <c r="L64" s="11">
        <v>0</v>
      </c>
      <c r="M64" s="11">
        <v>-1.1279999999999999</v>
      </c>
    </row>
    <row r="65" spans="1:13" s="36" customFormat="1" ht="31.5" x14ac:dyDescent="0.25">
      <c r="A65" s="5" t="s">
        <v>207</v>
      </c>
      <c r="B65" s="2" t="s">
        <v>20</v>
      </c>
      <c r="C65" s="1" t="s">
        <v>142</v>
      </c>
      <c r="D65" s="3" t="s">
        <v>95</v>
      </c>
      <c r="E65" s="4"/>
      <c r="F65" s="4"/>
      <c r="G65" s="11">
        <f t="shared" ref="G65:L65" si="15">SUM(G66:G71)</f>
        <v>921904.10000000009</v>
      </c>
      <c r="H65" s="11">
        <f t="shared" si="15"/>
        <v>724450.43900000001</v>
      </c>
      <c r="I65" s="11">
        <f t="shared" si="15"/>
        <v>992733.6</v>
      </c>
      <c r="J65" s="11">
        <f t="shared" si="15"/>
        <v>1231206.03</v>
      </c>
      <c r="K65" s="11">
        <f t="shared" si="15"/>
        <v>1022012.2</v>
      </c>
      <c r="L65" s="11">
        <f t="shared" si="15"/>
        <v>843041.7</v>
      </c>
      <c r="M65" s="11">
        <f t="shared" ref="M65" si="16">SUM(M66:M71)</f>
        <v>1218439.1229999999</v>
      </c>
    </row>
    <row r="66" spans="1:13" s="31" customFormat="1" ht="22.5" x14ac:dyDescent="0.25">
      <c r="A66" s="5" t="s">
        <v>208</v>
      </c>
      <c r="B66" s="6" t="s">
        <v>20</v>
      </c>
      <c r="C66" s="5" t="s">
        <v>143</v>
      </c>
      <c r="D66" s="52" t="s">
        <v>135</v>
      </c>
      <c r="E66" s="4"/>
      <c r="F66" s="52"/>
      <c r="G66" s="12">
        <v>86714</v>
      </c>
      <c r="H66" s="12">
        <v>65035.8</v>
      </c>
      <c r="I66" s="12">
        <v>86714</v>
      </c>
      <c r="J66" s="12">
        <v>98223</v>
      </c>
      <c r="K66" s="12">
        <v>39789</v>
      </c>
      <c r="L66" s="12">
        <v>41399</v>
      </c>
      <c r="M66" s="12">
        <v>98223</v>
      </c>
    </row>
    <row r="67" spans="1:13" s="31" customFormat="1" ht="33.75" x14ac:dyDescent="0.25">
      <c r="A67" s="5" t="s">
        <v>209</v>
      </c>
      <c r="B67" s="6" t="s">
        <v>20</v>
      </c>
      <c r="C67" s="5" t="s">
        <v>190</v>
      </c>
      <c r="D67" s="52" t="s">
        <v>191</v>
      </c>
      <c r="E67" s="4"/>
      <c r="F67" s="52"/>
      <c r="G67" s="12"/>
      <c r="H67" s="12"/>
      <c r="I67" s="12"/>
      <c r="J67" s="12">
        <v>34988.61</v>
      </c>
      <c r="K67" s="12"/>
      <c r="L67" s="12"/>
      <c r="M67" s="12">
        <v>34988.61</v>
      </c>
    </row>
    <row r="68" spans="1:13" s="31" customFormat="1" ht="45" x14ac:dyDescent="0.25">
      <c r="A68" s="5" t="s">
        <v>210</v>
      </c>
      <c r="B68" s="6" t="s">
        <v>20</v>
      </c>
      <c r="C68" s="5" t="s">
        <v>144</v>
      </c>
      <c r="D68" s="52" t="s">
        <v>136</v>
      </c>
      <c r="E68" s="4"/>
      <c r="F68" s="52"/>
      <c r="G68" s="12">
        <v>0</v>
      </c>
      <c r="H68" s="12">
        <v>12520.315000000001</v>
      </c>
      <c r="I68" s="12">
        <v>19319.59</v>
      </c>
      <c r="J68" s="12">
        <v>154344.79999999999</v>
      </c>
      <c r="K68" s="12">
        <v>0</v>
      </c>
      <c r="L68" s="12">
        <v>0</v>
      </c>
      <c r="M68" s="12">
        <v>154344.79999999999</v>
      </c>
    </row>
    <row r="69" spans="1:13" s="31" customFormat="1" ht="33.75" x14ac:dyDescent="0.2">
      <c r="A69" s="5" t="s">
        <v>211</v>
      </c>
      <c r="B69" s="6" t="s">
        <v>20</v>
      </c>
      <c r="C69" s="5" t="s">
        <v>145</v>
      </c>
      <c r="D69" s="52" t="s">
        <v>137</v>
      </c>
      <c r="E69" s="4"/>
      <c r="F69" s="7"/>
      <c r="G69" s="12">
        <v>268301.7</v>
      </c>
      <c r="H69" s="12">
        <v>210574.57399999999</v>
      </c>
      <c r="I69" s="12">
        <v>319392.37</v>
      </c>
      <c r="J69" s="12">
        <v>368386.8</v>
      </c>
      <c r="K69" s="12">
        <v>410179.1</v>
      </c>
      <c r="L69" s="12">
        <v>224018.2</v>
      </c>
      <c r="M69" s="12">
        <v>358541.48700000002</v>
      </c>
    </row>
    <row r="70" spans="1:13" s="31" customFormat="1" ht="22.5" x14ac:dyDescent="0.2">
      <c r="A70" s="5" t="s">
        <v>212</v>
      </c>
      <c r="B70" s="6" t="s">
        <v>20</v>
      </c>
      <c r="C70" s="5" t="s">
        <v>146</v>
      </c>
      <c r="D70" s="52" t="s">
        <v>138</v>
      </c>
      <c r="E70" s="4"/>
      <c r="F70" s="7"/>
      <c r="G70" s="12">
        <v>566888.4</v>
      </c>
      <c r="H70" s="12">
        <v>436319.75</v>
      </c>
      <c r="I70" s="12">
        <v>566665.24</v>
      </c>
      <c r="J70" s="12">
        <v>562430.64</v>
      </c>
      <c r="K70" s="12">
        <v>572044.1</v>
      </c>
      <c r="L70" s="12">
        <v>577624.5</v>
      </c>
      <c r="M70" s="12">
        <v>559604.54799999995</v>
      </c>
    </row>
    <row r="71" spans="1:13" s="31" customFormat="1" ht="22.5" x14ac:dyDescent="0.2">
      <c r="A71" s="5" t="s">
        <v>213</v>
      </c>
      <c r="B71" s="6" t="s">
        <v>20</v>
      </c>
      <c r="C71" s="5" t="s">
        <v>147</v>
      </c>
      <c r="D71" s="52" t="s">
        <v>43</v>
      </c>
      <c r="E71" s="4"/>
      <c r="F71" s="7"/>
      <c r="G71" s="12">
        <v>0</v>
      </c>
      <c r="H71" s="12">
        <v>0</v>
      </c>
      <c r="I71" s="12">
        <v>642.4</v>
      </c>
      <c r="J71" s="12">
        <v>12832.18</v>
      </c>
      <c r="K71" s="12">
        <v>0</v>
      </c>
      <c r="L71" s="12">
        <v>0</v>
      </c>
      <c r="M71" s="12">
        <v>12736.678</v>
      </c>
    </row>
    <row r="72" spans="1:13" s="42" customFormat="1" ht="22.5" x14ac:dyDescent="0.25">
      <c r="A72" s="5" t="s">
        <v>214</v>
      </c>
      <c r="B72" s="2" t="s">
        <v>20</v>
      </c>
      <c r="C72" s="1" t="s">
        <v>148</v>
      </c>
      <c r="D72" s="8" t="s">
        <v>22</v>
      </c>
      <c r="E72" s="4"/>
      <c r="F72" s="8"/>
      <c r="G72" s="11">
        <v>0</v>
      </c>
      <c r="H72" s="11">
        <v>-0.55000000000000004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</row>
    <row r="73" spans="1:13" s="42" customFormat="1" ht="42" x14ac:dyDescent="0.25">
      <c r="A73" s="5" t="s">
        <v>215</v>
      </c>
      <c r="B73" s="2" t="s">
        <v>97</v>
      </c>
      <c r="C73" s="15" t="s">
        <v>149</v>
      </c>
      <c r="D73" s="3" t="s">
        <v>96</v>
      </c>
      <c r="E73" s="4"/>
      <c r="F73" s="9"/>
      <c r="G73" s="13">
        <v>0</v>
      </c>
      <c r="H73" s="13">
        <v>-26.273</v>
      </c>
      <c r="I73" s="13">
        <v>0</v>
      </c>
      <c r="J73" s="13">
        <v>0</v>
      </c>
      <c r="K73" s="13">
        <v>0</v>
      </c>
      <c r="L73" s="13">
        <v>0</v>
      </c>
      <c r="M73" s="13">
        <v>-37.290999999999997</v>
      </c>
    </row>
    <row r="74" spans="1:13" s="43" customFormat="1" x14ac:dyDescent="0.25">
      <c r="A74" s="59" t="s">
        <v>68</v>
      </c>
      <c r="B74" s="60"/>
      <c r="C74" s="60"/>
      <c r="D74" s="60"/>
      <c r="E74" s="60"/>
      <c r="F74" s="61"/>
      <c r="G74" s="10">
        <f t="shared" ref="G74:L74" si="17">G14+G19+G24+G29+G31+G38+G46+G47+G60+G63+G64+G65+G72+G73</f>
        <v>1212558.17</v>
      </c>
      <c r="H74" s="10" t="e">
        <f t="shared" si="17"/>
        <v>#REF!</v>
      </c>
      <c r="I74" s="10">
        <f t="shared" si="17"/>
        <v>1287329.297</v>
      </c>
      <c r="J74" s="10">
        <f t="shared" si="17"/>
        <v>1549475.1800000002</v>
      </c>
      <c r="K74" s="10">
        <f t="shared" si="17"/>
        <v>1365085.48</v>
      </c>
      <c r="L74" s="10">
        <f t="shared" si="17"/>
        <v>1218810.8599999999</v>
      </c>
      <c r="M74" s="10">
        <f t="shared" ref="M74" si="18">M14+M19+M24+M29+M31+M38+M46+M47+M60+M63+M64+M65+M72+M73</f>
        <v>1536669.78</v>
      </c>
    </row>
    <row r="75" spans="1:13" x14ac:dyDescent="0.25">
      <c r="A75" s="44"/>
      <c r="B75" s="44"/>
      <c r="C75" s="45"/>
      <c r="D75" s="45"/>
      <c r="E75" s="45"/>
      <c r="F75" s="45"/>
      <c r="G75" s="45"/>
      <c r="H75" s="46"/>
      <c r="I75" s="47"/>
      <c r="J75" s="45"/>
      <c r="K75" s="45"/>
      <c r="L75" s="45"/>
      <c r="M75" s="45"/>
    </row>
    <row r="76" spans="1:13" s="43" customFormat="1" x14ac:dyDescent="0.25">
      <c r="A76" s="48"/>
      <c r="B76" s="44"/>
      <c r="C76" s="45"/>
      <c r="D76" s="45"/>
      <c r="E76" s="45"/>
      <c r="F76" s="45"/>
      <c r="G76" s="49"/>
      <c r="H76" s="49"/>
      <c r="I76" s="47"/>
      <c r="J76" s="45"/>
      <c r="K76" s="45"/>
      <c r="L76" s="45"/>
      <c r="M76" s="45"/>
    </row>
    <row r="77" spans="1:13" x14ac:dyDescent="0.25">
      <c r="A77" s="4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s="50" customFormat="1" ht="15.75" x14ac:dyDescent="0.25">
      <c r="A78" s="4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</row>
    <row r="79" spans="1:13" x14ac:dyDescent="0.25">
      <c r="A79" s="44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</row>
    <row r="80" spans="1:13" x14ac:dyDescent="0.25">
      <c r="A80" s="44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1" spans="1:13" x14ac:dyDescent="0.25">
      <c r="A81" s="44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</row>
    <row r="82" spans="1:13" x14ac:dyDescent="0.25">
      <c r="A82" s="44"/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</row>
    <row r="83" spans="1:13" x14ac:dyDescent="0.25">
      <c r="A83" s="44"/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</row>
  </sheetData>
  <mergeCells count="16">
    <mergeCell ref="E2:M2"/>
    <mergeCell ref="A7:L8"/>
    <mergeCell ref="J1:L1"/>
    <mergeCell ref="E3:L3"/>
    <mergeCell ref="E4:L4"/>
    <mergeCell ref="E5:L5"/>
    <mergeCell ref="H10:H11"/>
    <mergeCell ref="I10:I11"/>
    <mergeCell ref="B13:E13"/>
    <mergeCell ref="A74:F74"/>
    <mergeCell ref="A10:A11"/>
    <mergeCell ref="B10:B11"/>
    <mergeCell ref="C10:D10"/>
    <mergeCell ref="E10:E11"/>
    <mergeCell ref="F10:F11"/>
    <mergeCell ref="G10:G11"/>
  </mergeCells>
  <pageMargins left="0.43307086614173229" right="0.23622047244094491" top="0.35433070866141736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 Реш105  от 29.12.20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Альмида Айратовна</dc:creator>
  <cp:lastModifiedBy>Саитхужин Александр Сергеевич</cp:lastModifiedBy>
  <cp:lastPrinted>2020-11-27T09:47:53Z</cp:lastPrinted>
  <dcterms:created xsi:type="dcterms:W3CDTF">2017-11-28T10:02:24Z</dcterms:created>
  <dcterms:modified xsi:type="dcterms:W3CDTF">2021-03-23T03:15:53Z</dcterms:modified>
</cp:coreProperties>
</file>